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pmizukoshi-my.sharepoint.com/personal/makoto_spmizukoshi_onmicrosoft_com/Documents/会社関係-2/水越設備テンプレ作成/テンプレファイル/アップロードファイル/"/>
    </mc:Choice>
  </mc:AlternateContent>
  <xr:revisionPtr revIDLastSave="0" documentId="8_{10543709-CCD7-409A-9BBC-BA8455347A9D}" xr6:coauthVersionLast="47" xr6:coauthVersionMax="47" xr10:uidLastSave="{00000000-0000-0000-0000-000000000000}"/>
  <bookViews>
    <workbookView xWindow="30" yWindow="270" windowWidth="28680" windowHeight="15180" tabRatio="500" firstSheet="3" activeTab="8" xr2:uid="{00000000-000D-0000-FFFF-FFFF00000000}"/>
  </bookViews>
  <sheets>
    <sheet name="読んで使い方" sheetId="1" r:id="rId1"/>
    <sheet name="共通情報" sheetId="2" r:id="rId2"/>
    <sheet name="証紙購入台帳" sheetId="3" r:id="rId3"/>
    <sheet name="紙証紙_貼付記録" sheetId="4" r:id="rId4"/>
    <sheet name="電子証紙_就業日数" sheetId="5" r:id="rId5"/>
    <sheet name="現場別貼付表" sheetId="6" r:id="rId6"/>
    <sheet name="交付・受領記録" sheetId="7" r:id="rId7"/>
    <sheet name="年間サマリー" sheetId="8" r:id="rId8"/>
    <sheet name="在庫差異チェック" sheetId="9" r:id="rId9"/>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4" i="9" l="1"/>
  <c r="C12" i="9"/>
  <c r="C18" i="9" s="1"/>
  <c r="C11" i="9"/>
  <c r="C10" i="9"/>
  <c r="C9" i="9"/>
  <c r="C8" i="9"/>
  <c r="I20" i="8"/>
  <c r="H20" i="8"/>
  <c r="G20" i="8"/>
  <c r="F20" i="8"/>
  <c r="E20" i="8"/>
  <c r="D20" i="8"/>
  <c r="C20" i="8"/>
  <c r="I19" i="8"/>
  <c r="H19" i="8"/>
  <c r="G19" i="8"/>
  <c r="F19" i="8"/>
  <c r="E19" i="8"/>
  <c r="D19" i="8"/>
  <c r="C19" i="8"/>
  <c r="I18" i="8"/>
  <c r="H18" i="8"/>
  <c r="G18" i="8"/>
  <c r="G21" i="8" s="1"/>
  <c r="F18" i="8"/>
  <c r="E18" i="8"/>
  <c r="D18" i="8"/>
  <c r="C18" i="8"/>
  <c r="I17" i="8"/>
  <c r="H17" i="8"/>
  <c r="G17" i="8"/>
  <c r="F17" i="8"/>
  <c r="E17" i="8"/>
  <c r="D17" i="8"/>
  <c r="C17" i="8"/>
  <c r="I16" i="8"/>
  <c r="H16" i="8"/>
  <c r="G16" i="8"/>
  <c r="F16" i="8"/>
  <c r="E16" i="8"/>
  <c r="D16" i="8"/>
  <c r="C16" i="8"/>
  <c r="I15" i="8"/>
  <c r="H15" i="8"/>
  <c r="G15" i="8"/>
  <c r="F15" i="8"/>
  <c r="E15" i="8"/>
  <c r="D15" i="8"/>
  <c r="C15" i="8"/>
  <c r="I14" i="8"/>
  <c r="H14" i="8"/>
  <c r="G14" i="8"/>
  <c r="F14" i="8"/>
  <c r="E14" i="8"/>
  <c r="D14" i="8"/>
  <c r="C14" i="8"/>
  <c r="C21" i="8" s="1"/>
  <c r="I13" i="8"/>
  <c r="H13" i="8"/>
  <c r="G13" i="8"/>
  <c r="F13" i="8"/>
  <c r="E13" i="8"/>
  <c r="D13" i="8"/>
  <c r="C13" i="8"/>
  <c r="I12" i="8"/>
  <c r="H12" i="8"/>
  <c r="G12" i="8"/>
  <c r="F12" i="8"/>
  <c r="E12" i="8"/>
  <c r="D12" i="8"/>
  <c r="C12" i="8"/>
  <c r="I11" i="8"/>
  <c r="I21" i="8" s="1"/>
  <c r="H11" i="8"/>
  <c r="H21" i="8" s="1"/>
  <c r="G11" i="8"/>
  <c r="F11" i="8"/>
  <c r="E11" i="8"/>
  <c r="D11" i="8"/>
  <c r="C11" i="8"/>
  <c r="I10" i="8"/>
  <c r="H10" i="8"/>
  <c r="G10" i="8"/>
  <c r="F10" i="8"/>
  <c r="E10" i="8"/>
  <c r="E21" i="8" s="1"/>
  <c r="D10" i="8"/>
  <c r="D21" i="8" s="1"/>
  <c r="C10" i="8"/>
  <c r="I9" i="8"/>
  <c r="H9" i="8"/>
  <c r="G9" i="8"/>
  <c r="F9" i="8"/>
  <c r="F21" i="8" s="1"/>
  <c r="E9" i="8"/>
  <c r="D9" i="8"/>
  <c r="C9" i="8"/>
  <c r="B59"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I37" i="6"/>
  <c r="H37" i="6"/>
  <c r="G37" i="6"/>
  <c r="F37" i="6"/>
  <c r="I36" i="6"/>
  <c r="H36" i="6"/>
  <c r="G36" i="6"/>
  <c r="F36" i="6"/>
  <c r="I35" i="6"/>
  <c r="H35" i="6"/>
  <c r="G35" i="6"/>
  <c r="F35" i="6"/>
  <c r="I34" i="6"/>
  <c r="H34" i="6"/>
  <c r="G34" i="6"/>
  <c r="F34" i="6"/>
  <c r="I33" i="6"/>
  <c r="H33" i="6"/>
  <c r="G33" i="6"/>
  <c r="F33" i="6"/>
  <c r="I32" i="6"/>
  <c r="H32" i="6"/>
  <c r="G32" i="6"/>
  <c r="F32" i="6"/>
  <c r="I31" i="6"/>
  <c r="H31" i="6"/>
  <c r="G31" i="6"/>
  <c r="F31" i="6"/>
  <c r="I30" i="6"/>
  <c r="H30" i="6"/>
  <c r="G30" i="6"/>
  <c r="F30" i="6"/>
  <c r="I29" i="6"/>
  <c r="H29" i="6"/>
  <c r="G29" i="6"/>
  <c r="F29" i="6"/>
  <c r="I28" i="6"/>
  <c r="H28" i="6"/>
  <c r="G28" i="6"/>
  <c r="F28" i="6"/>
  <c r="I27" i="6"/>
  <c r="H27" i="6"/>
  <c r="G27" i="6"/>
  <c r="F27" i="6"/>
  <c r="I26" i="6"/>
  <c r="H26" i="6"/>
  <c r="G26" i="6"/>
  <c r="F26" i="6"/>
  <c r="I25" i="6"/>
  <c r="H25" i="6"/>
  <c r="G25" i="6"/>
  <c r="F25" i="6"/>
  <c r="I24" i="6"/>
  <c r="H24" i="6"/>
  <c r="G24" i="6"/>
  <c r="F24" i="6"/>
  <c r="I23" i="6"/>
  <c r="H23" i="6"/>
  <c r="G23" i="6"/>
  <c r="F23" i="6"/>
  <c r="I22" i="6"/>
  <c r="H22" i="6"/>
  <c r="G22" i="6"/>
  <c r="F22" i="6"/>
  <c r="I21" i="6"/>
  <c r="H21" i="6"/>
  <c r="G21" i="6"/>
  <c r="F21" i="6"/>
  <c r="I20" i="6"/>
  <c r="H20" i="6"/>
  <c r="G20" i="6"/>
  <c r="F20" i="6"/>
  <c r="I19" i="6"/>
  <c r="H19" i="6"/>
  <c r="G19" i="6"/>
  <c r="F19" i="6"/>
  <c r="I18" i="6"/>
  <c r="H18" i="6"/>
  <c r="G18" i="6"/>
  <c r="F18" i="6"/>
  <c r="I17" i="6"/>
  <c r="H17" i="6"/>
  <c r="G17" i="6"/>
  <c r="F17" i="6"/>
  <c r="I16" i="6"/>
  <c r="H16" i="6"/>
  <c r="G16" i="6"/>
  <c r="F16" i="6"/>
  <c r="I15" i="6"/>
  <c r="H15" i="6"/>
  <c r="G15" i="6"/>
  <c r="F15" i="6"/>
  <c r="I14" i="6"/>
  <c r="H14" i="6"/>
  <c r="G14" i="6"/>
  <c r="F14" i="6"/>
  <c r="I13" i="6"/>
  <c r="H13" i="6"/>
  <c r="G13" i="6"/>
  <c r="F13" i="6"/>
  <c r="I12" i="6"/>
  <c r="H12" i="6"/>
  <c r="G12" i="6"/>
  <c r="F12" i="6"/>
  <c r="I11" i="6"/>
  <c r="H11" i="6"/>
  <c r="G11" i="6"/>
  <c r="F11" i="6"/>
  <c r="I10" i="6"/>
  <c r="H10" i="6"/>
  <c r="G10" i="6"/>
  <c r="G39" i="6" s="1"/>
  <c r="F10" i="6"/>
  <c r="F39" i="6" s="1"/>
  <c r="I9" i="6"/>
  <c r="H9" i="6"/>
  <c r="G9" i="6"/>
  <c r="F9" i="6"/>
  <c r="I8" i="6"/>
  <c r="I39" i="6" s="1"/>
  <c r="H8" i="6"/>
  <c r="H39" i="6" s="1"/>
  <c r="G8" i="6"/>
  <c r="F8" i="6"/>
  <c r="G207" i="5"/>
  <c r="G206" i="5"/>
  <c r="G205" i="5"/>
  <c r="G204" i="5"/>
  <c r="G203" i="5"/>
  <c r="G202" i="5"/>
  <c r="G201" i="5"/>
  <c r="G200" i="5"/>
  <c r="G199" i="5"/>
  <c r="G198" i="5"/>
  <c r="G197" i="5"/>
  <c r="G196" i="5"/>
  <c r="G195" i="5"/>
  <c r="G194" i="5"/>
  <c r="G193" i="5"/>
  <c r="G192" i="5"/>
  <c r="G191" i="5"/>
  <c r="G190" i="5"/>
  <c r="G189" i="5"/>
  <c r="G188" i="5"/>
  <c r="G187" i="5"/>
  <c r="G186" i="5"/>
  <c r="G185" i="5"/>
  <c r="G184" i="5"/>
  <c r="G183" i="5"/>
  <c r="G182" i="5"/>
  <c r="G181" i="5"/>
  <c r="G180" i="5"/>
  <c r="G179" i="5"/>
  <c r="G178" i="5"/>
  <c r="G177" i="5"/>
  <c r="G176" i="5"/>
  <c r="G175" i="5"/>
  <c r="G174" i="5"/>
  <c r="G173" i="5"/>
  <c r="G172" i="5"/>
  <c r="G171" i="5"/>
  <c r="G170" i="5"/>
  <c r="G169" i="5"/>
  <c r="G168" i="5"/>
  <c r="G167" i="5"/>
  <c r="G166" i="5"/>
  <c r="G165" i="5"/>
  <c r="G164" i="5"/>
  <c r="G163" i="5"/>
  <c r="G162" i="5"/>
  <c r="G161" i="5"/>
  <c r="G160" i="5"/>
  <c r="G159" i="5"/>
  <c r="G158" i="5"/>
  <c r="G157" i="5"/>
  <c r="G156" i="5"/>
  <c r="G155" i="5"/>
  <c r="G154" i="5"/>
  <c r="G153" i="5"/>
  <c r="G152" i="5"/>
  <c r="G151" i="5"/>
  <c r="G150" i="5"/>
  <c r="G149" i="5"/>
  <c r="G148" i="5"/>
  <c r="G147" i="5"/>
  <c r="G146" i="5"/>
  <c r="G145" i="5"/>
  <c r="G144" i="5"/>
  <c r="G143" i="5"/>
  <c r="G142" i="5"/>
  <c r="G141" i="5"/>
  <c r="G140" i="5"/>
  <c r="G139" i="5"/>
  <c r="G138" i="5"/>
  <c r="G137" i="5"/>
  <c r="G136" i="5"/>
  <c r="G135" i="5"/>
  <c r="G134" i="5"/>
  <c r="G133" i="5"/>
  <c r="G132" i="5"/>
  <c r="G131" i="5"/>
  <c r="G130" i="5"/>
  <c r="G129" i="5"/>
  <c r="G128" i="5"/>
  <c r="G127" i="5"/>
  <c r="G126" i="5"/>
  <c r="G125" i="5"/>
  <c r="G124" i="5"/>
  <c r="G123" i="5"/>
  <c r="G122" i="5"/>
  <c r="G121" i="5"/>
  <c r="G120" i="5"/>
  <c r="G119" i="5"/>
  <c r="G118" i="5"/>
  <c r="G117" i="5"/>
  <c r="G116" i="5"/>
  <c r="G115" i="5"/>
  <c r="G114" i="5"/>
  <c r="G113" i="5"/>
  <c r="G112" i="5"/>
  <c r="G111" i="5"/>
  <c r="G110" i="5"/>
  <c r="G109" i="5"/>
  <c r="G108" i="5"/>
  <c r="G107" i="5"/>
  <c r="G106" i="5"/>
  <c r="G105" i="5"/>
  <c r="G104" i="5"/>
  <c r="G103" i="5"/>
  <c r="G102" i="5"/>
  <c r="G101" i="5"/>
  <c r="G100" i="5"/>
  <c r="G99" i="5"/>
  <c r="G98" i="5"/>
  <c r="G97" i="5"/>
  <c r="G96" i="5"/>
  <c r="G95" i="5"/>
  <c r="G94" i="5"/>
  <c r="G93" i="5"/>
  <c r="G92" i="5"/>
  <c r="G91" i="5"/>
  <c r="G90" i="5"/>
  <c r="G89" i="5"/>
  <c r="G88" i="5"/>
  <c r="G87" i="5"/>
  <c r="G86" i="5"/>
  <c r="G85" i="5"/>
  <c r="G84" i="5"/>
  <c r="G83" i="5"/>
  <c r="G82" i="5"/>
  <c r="G81" i="5"/>
  <c r="G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B209" i="5" s="1"/>
  <c r="B213" i="4"/>
  <c r="F8" i="4"/>
  <c r="D8" i="4"/>
  <c r="B8" i="4"/>
  <c r="E62" i="3"/>
  <c r="F60" i="3"/>
  <c r="G60" i="3" s="1"/>
  <c r="G59" i="3"/>
  <c r="F59" i="3"/>
  <c r="F58" i="3"/>
  <c r="G58" i="3" s="1"/>
  <c r="F57" i="3"/>
  <c r="G57" i="3" s="1"/>
  <c r="F56" i="3"/>
  <c r="G56" i="3" s="1"/>
  <c r="F55" i="3"/>
  <c r="G55" i="3" s="1"/>
  <c r="F54" i="3"/>
  <c r="G54" i="3" s="1"/>
  <c r="G53" i="3"/>
  <c r="F53" i="3"/>
  <c r="F52" i="3"/>
  <c r="G52" i="3" s="1"/>
  <c r="G51" i="3"/>
  <c r="F51" i="3"/>
  <c r="F50" i="3"/>
  <c r="G50" i="3" s="1"/>
  <c r="F49" i="3"/>
  <c r="G49" i="3" s="1"/>
  <c r="F48" i="3"/>
  <c r="G48" i="3" s="1"/>
  <c r="F47" i="3"/>
  <c r="G47" i="3" s="1"/>
  <c r="F46" i="3"/>
  <c r="G46" i="3" s="1"/>
  <c r="G45" i="3"/>
  <c r="F45" i="3"/>
  <c r="F44" i="3"/>
  <c r="G44" i="3" s="1"/>
  <c r="G43" i="3"/>
  <c r="F43" i="3"/>
  <c r="F42" i="3"/>
  <c r="G42" i="3" s="1"/>
  <c r="F41" i="3"/>
  <c r="G41" i="3" s="1"/>
  <c r="F40" i="3"/>
  <c r="G40" i="3" s="1"/>
  <c r="F39" i="3"/>
  <c r="G39" i="3" s="1"/>
  <c r="F38" i="3"/>
  <c r="G38" i="3" s="1"/>
  <c r="G37" i="3"/>
  <c r="F37" i="3"/>
  <c r="F36" i="3"/>
  <c r="G36" i="3" s="1"/>
  <c r="G35" i="3"/>
  <c r="F35" i="3"/>
  <c r="F34" i="3"/>
  <c r="G34" i="3" s="1"/>
  <c r="F33" i="3"/>
  <c r="G33" i="3" s="1"/>
  <c r="F32" i="3"/>
  <c r="G32" i="3" s="1"/>
  <c r="F31" i="3"/>
  <c r="G31" i="3" s="1"/>
  <c r="F30" i="3"/>
  <c r="G30" i="3" s="1"/>
  <c r="G29" i="3"/>
  <c r="F29" i="3"/>
  <c r="F28" i="3"/>
  <c r="G28" i="3" s="1"/>
  <c r="G27" i="3"/>
  <c r="F27" i="3"/>
  <c r="F26" i="3"/>
  <c r="G26" i="3" s="1"/>
  <c r="F25" i="3"/>
  <c r="G25" i="3" s="1"/>
  <c r="F24" i="3"/>
  <c r="G24" i="3" s="1"/>
  <c r="F23" i="3"/>
  <c r="G23" i="3" s="1"/>
  <c r="F22" i="3"/>
  <c r="G22" i="3" s="1"/>
  <c r="G21" i="3"/>
  <c r="F21" i="3"/>
  <c r="F20" i="3"/>
  <c r="G20" i="3" s="1"/>
  <c r="G19" i="3"/>
  <c r="F19" i="3"/>
  <c r="F18" i="3"/>
  <c r="G18" i="3" s="1"/>
  <c r="F17" i="3"/>
  <c r="G17" i="3" s="1"/>
  <c r="F16" i="3"/>
  <c r="G16" i="3" s="1"/>
  <c r="F15" i="3"/>
  <c r="G15" i="3" s="1"/>
  <c r="F14" i="3"/>
  <c r="G14" i="3" s="1"/>
  <c r="G13" i="3"/>
  <c r="F13" i="3"/>
  <c r="F12" i="3"/>
  <c r="G12" i="3" s="1"/>
  <c r="G11" i="3"/>
  <c r="C15" i="9" s="1"/>
  <c r="F11" i="3"/>
  <c r="H7" i="3"/>
  <c r="D7" i="3"/>
  <c r="B7" i="3"/>
  <c r="G62" i="3" l="1"/>
  <c r="F7" i="3"/>
  <c r="C13" i="9"/>
</calcChain>
</file>

<file path=xl/sharedStrings.xml><?xml version="1.0" encoding="utf-8"?>
<sst xmlns="http://schemas.openxmlformats.org/spreadsheetml/2006/main" count="252" uniqueCount="214">
  <si>
    <t>使い方ガイド</t>
  </si>
  <si>
    <t>建退共 証紙貼付台帳</t>
  </si>
  <si>
    <t>■ 建退共（建設業退職金共済）とは</t>
  </si>
  <si>
    <r>
      <rPr>
        <sz val="10"/>
        <color rgb="FF1A1A1A"/>
        <rFont val="Noto Sans CJK SC"/>
        <family val="2"/>
        <charset val="1"/>
      </rPr>
      <t>建設業に従事する労働者の退職金を、業界全体で支える共済制度。</t>
    </r>
    <r>
      <rPr>
        <sz val="10"/>
        <color rgb="FF1A1A1A"/>
        <rFont val="游ゴシック"/>
        <family val="3"/>
        <charset val="128"/>
      </rPr>
      <t>1</t>
    </r>
    <r>
      <rPr>
        <sz val="10"/>
        <color rgb="FF1A1A1A"/>
        <rFont val="Noto Sans CJK SC"/>
        <family val="2"/>
        <charset val="1"/>
      </rPr>
      <t>日働くごとに</t>
    </r>
    <r>
      <rPr>
        <sz val="10"/>
        <color rgb="FF1A1A1A"/>
        <rFont val="游ゴシック"/>
        <family val="3"/>
        <charset val="128"/>
      </rPr>
      <t>1</t>
    </r>
    <r>
      <rPr>
        <sz val="10"/>
        <color rgb="FF1A1A1A"/>
        <rFont val="Noto Sans CJK SC"/>
        <family val="2"/>
        <charset val="1"/>
      </rPr>
      <t>枚証紙を貼付（または電子申請）する仕組み。
📌 事業主は加入労働者の就業日数に応じて証紙を購入・貼付（または電子申請）する義務があります。
📌 紙証紙：従来方式。労働者の手帳に証紙を貼って消印を押す。
📌 電子証紙：</t>
    </r>
    <r>
      <rPr>
        <sz val="10"/>
        <color rgb="FF1A1A1A"/>
        <rFont val="游ゴシック"/>
        <family val="3"/>
        <charset val="128"/>
      </rPr>
      <t>2021</t>
    </r>
    <r>
      <rPr>
        <sz val="10"/>
        <color rgb="FF1A1A1A"/>
        <rFont val="Noto Sans CJK SC"/>
        <family val="2"/>
        <charset val="1"/>
      </rPr>
      <t>年から本格稼働。建退共本部のシステムに就業日数を電子登録。
📌 元請からの提出要請：現場ごとの証紙貼付状況の報告を求められるケースが急増中。</t>
    </r>
  </si>
  <si>
    <t>■ シート構成（運用フルサイクル対応）</t>
  </si>
  <si>
    <t>⚙️</t>
  </si>
  <si>
    <t>共通情報</t>
  </si>
  <si>
    <r>
      <rPr>
        <sz val="10"/>
        <color rgb="FF1A1A1A"/>
        <rFont val="Noto Sans CJK SC"/>
        <family val="2"/>
        <charset val="1"/>
      </rPr>
      <t>🔥最初に入力。自社の共済契約者番号・証紙単価（現行</t>
    </r>
    <r>
      <rPr>
        <sz val="10"/>
        <color rgb="FF1A1A1A"/>
        <rFont val="游ゴシック"/>
        <family val="3"/>
        <charset val="128"/>
      </rPr>
      <t>320</t>
    </r>
    <r>
      <rPr>
        <sz val="10"/>
        <color rgb="FF1A1A1A"/>
        <rFont val="Noto Sans CJK SC"/>
        <family val="2"/>
        <charset val="1"/>
      </rPr>
      <t>円）が他シートで自動参照される。</t>
    </r>
  </si>
  <si>
    <t>①</t>
  </si>
  <si>
    <t>証紙購入台帳</t>
  </si>
  <si>
    <r>
      <rPr>
        <sz val="10"/>
        <color rgb="FF1A1A1A"/>
        <rFont val="Noto Sans CJK SC"/>
        <family val="2"/>
        <charset val="1"/>
      </rPr>
      <t>「いつ・いくらで・何枚買ったか」を記録。</t>
    </r>
    <r>
      <rPr>
        <sz val="10"/>
        <color rgb="FF1A1A1A"/>
        <rFont val="游ゴシック"/>
        <family val="3"/>
        <charset val="128"/>
      </rPr>
      <t>50</t>
    </r>
    <r>
      <rPr>
        <sz val="10"/>
        <color rgb="FF1A1A1A"/>
        <rFont val="Noto Sans CJK SC"/>
        <family val="2"/>
        <charset val="1"/>
      </rPr>
      <t>回分。購入金額は枚数</t>
    </r>
    <r>
      <rPr>
        <sz val="10"/>
        <color rgb="FF1A1A1A"/>
        <rFont val="游ゴシック"/>
        <family val="3"/>
        <charset val="128"/>
      </rPr>
      <t>×</t>
    </r>
    <r>
      <rPr>
        <sz val="10"/>
        <color rgb="FF1A1A1A"/>
        <rFont val="Noto Sans CJK SC"/>
        <family val="2"/>
        <charset val="1"/>
      </rPr>
      <t>単価で自動計算。</t>
    </r>
  </si>
  <si>
    <t>②</t>
  </si>
  <si>
    <r>
      <rPr>
        <b/>
        <sz val="10"/>
        <color rgb="FFA88A45"/>
        <rFont val="Noto Sans CJK SC"/>
        <family val="2"/>
        <charset val="1"/>
      </rPr>
      <t>紙証紙</t>
    </r>
    <r>
      <rPr>
        <b/>
        <sz val="10"/>
        <color rgb="FFA88A45"/>
        <rFont val="游ゴシック"/>
        <family val="3"/>
        <charset val="128"/>
      </rPr>
      <t>_</t>
    </r>
    <r>
      <rPr>
        <b/>
        <sz val="10"/>
        <color rgb="FFA88A45"/>
        <rFont val="Noto Sans CJK SC"/>
        <family val="2"/>
        <charset val="1"/>
      </rPr>
      <t>貼付記録</t>
    </r>
  </si>
  <si>
    <r>
      <rPr>
        <sz val="10"/>
        <color rgb="FF1A1A1A"/>
        <rFont val="Noto Sans CJK SC"/>
        <family val="2"/>
        <charset val="1"/>
      </rPr>
      <t>紙証紙を労働者の手帳に貼った記録を</t>
    </r>
    <r>
      <rPr>
        <sz val="10"/>
        <color rgb="FF1A1A1A"/>
        <rFont val="游ゴシック"/>
        <family val="3"/>
        <charset val="128"/>
      </rPr>
      <t>1</t>
    </r>
    <r>
      <rPr>
        <sz val="10"/>
        <color rgb="FF1A1A1A"/>
        <rFont val="Noto Sans CJK SC"/>
        <family val="2"/>
        <charset val="1"/>
      </rPr>
      <t>人</t>
    </r>
    <r>
      <rPr>
        <sz val="10"/>
        <color rgb="FF1A1A1A"/>
        <rFont val="游ゴシック"/>
        <family val="3"/>
        <charset val="128"/>
      </rPr>
      <t>1</t>
    </r>
    <r>
      <rPr>
        <sz val="10"/>
        <color rgb="FF1A1A1A"/>
        <rFont val="Noto Sans CJK SC"/>
        <family val="2"/>
        <charset val="1"/>
      </rPr>
      <t>日</t>
    </r>
    <r>
      <rPr>
        <sz val="10"/>
        <color rgb="FF1A1A1A"/>
        <rFont val="游ゴシック"/>
        <family val="3"/>
        <charset val="128"/>
      </rPr>
      <t>1</t>
    </r>
    <r>
      <rPr>
        <sz val="10"/>
        <color rgb="FF1A1A1A"/>
        <rFont val="Noto Sans CJK SC"/>
        <family val="2"/>
        <charset val="1"/>
      </rPr>
      <t>枚ベースで記録。</t>
    </r>
    <r>
      <rPr>
        <sz val="10"/>
        <color rgb="FF1A1A1A"/>
        <rFont val="游ゴシック"/>
        <family val="3"/>
        <charset val="128"/>
      </rPr>
      <t>200</t>
    </r>
    <r>
      <rPr>
        <sz val="10"/>
        <color rgb="FF1A1A1A"/>
        <rFont val="Noto Sans CJK SC"/>
        <family val="2"/>
        <charset val="1"/>
      </rPr>
      <t>件分。</t>
    </r>
  </si>
  <si>
    <t>③</t>
  </si>
  <si>
    <r>
      <rPr>
        <b/>
        <sz val="10"/>
        <color rgb="FFA88A45"/>
        <rFont val="Noto Sans CJK SC"/>
        <family val="2"/>
        <charset val="1"/>
      </rPr>
      <t>電子証紙</t>
    </r>
    <r>
      <rPr>
        <b/>
        <sz val="10"/>
        <color rgb="FFA88A45"/>
        <rFont val="游ゴシック"/>
        <family val="3"/>
        <charset val="128"/>
      </rPr>
      <t>_</t>
    </r>
    <r>
      <rPr>
        <b/>
        <sz val="10"/>
        <color rgb="FFA88A45"/>
        <rFont val="Noto Sans CJK SC"/>
        <family val="2"/>
        <charset val="1"/>
      </rPr>
      <t>就業日数</t>
    </r>
  </si>
  <si>
    <r>
      <rPr>
        <sz val="10"/>
        <color rgb="FF1A1A1A"/>
        <rFont val="Noto Sans CJK SC"/>
        <family val="2"/>
        <charset val="1"/>
      </rPr>
      <t>電子申請方式の就業日数登録記録。月単位で技能者ごとに登録。</t>
    </r>
    <r>
      <rPr>
        <sz val="10"/>
        <color rgb="FF1A1A1A"/>
        <rFont val="游ゴシック"/>
        <family val="3"/>
        <charset val="128"/>
      </rPr>
      <t>200</t>
    </r>
    <r>
      <rPr>
        <sz val="10"/>
        <color rgb="FF1A1A1A"/>
        <rFont val="Noto Sans CJK SC"/>
        <family val="2"/>
        <charset val="1"/>
      </rPr>
      <t>件分。金額換算自動表示。</t>
    </r>
  </si>
  <si>
    <t>④</t>
  </si>
  <si>
    <t>現場別貼付表</t>
  </si>
  <si>
    <t>現場名を入れるだけで、紙＋電子の貼付実績が自動集計。元請への提出書類にそのまま使える。</t>
  </si>
  <si>
    <t>⑤</t>
  </si>
  <si>
    <t>交付・受領記録</t>
  </si>
  <si>
    <r>
      <rPr>
        <sz val="10"/>
        <color rgb="FF1A1A1A"/>
        <rFont val="Noto Sans CJK SC"/>
        <family val="2"/>
        <charset val="1"/>
      </rPr>
      <t>下請への証紙交付、上位元請からの証紙受領を記録。区分</t>
    </r>
    <r>
      <rPr>
        <sz val="10"/>
        <color rgb="FF1A1A1A"/>
        <rFont val="游ゴシック"/>
        <family val="3"/>
        <charset val="128"/>
      </rPr>
      <t>=</t>
    </r>
    <r>
      <rPr>
        <sz val="10"/>
        <color rgb="FF1A1A1A"/>
        <rFont val="Noto Sans CJK SC"/>
        <family val="2"/>
        <charset val="1"/>
      </rPr>
      <t>交付</t>
    </r>
    <r>
      <rPr>
        <sz val="10"/>
        <color rgb="FF1A1A1A"/>
        <rFont val="游ゴシック"/>
        <family val="3"/>
        <charset val="128"/>
      </rPr>
      <t>/</t>
    </r>
    <r>
      <rPr>
        <sz val="10"/>
        <color rgb="FF1A1A1A"/>
        <rFont val="Noto Sans CJK SC"/>
        <family val="2"/>
        <charset val="1"/>
      </rPr>
      <t>受領で自動色分け。</t>
    </r>
  </si>
  <si>
    <t>⑥</t>
  </si>
  <si>
    <t>年間サマリー</t>
  </si>
  <si>
    <t>対象年度を入れると、月別の購入・貼付・金額・在庫差異が一覧表示。決算資料にも使える。</t>
  </si>
  <si>
    <t>⑦</t>
  </si>
  <si>
    <t>在庫差異チェック</t>
  </si>
  <si>
    <t>🚨ダッシュボード形式で『購入－貼付』の在庫差異を可視化。未貼付分や貼付過多を即時発見。</t>
  </si>
  <si>
    <r>
      <rPr>
        <b/>
        <sz val="11"/>
        <color rgb="FF1A1A1A"/>
        <rFont val="Noto Sans CJK SC"/>
        <family val="2"/>
        <charset val="1"/>
      </rPr>
      <t>■ 基本の使い方（</t>
    </r>
    <r>
      <rPr>
        <b/>
        <sz val="11"/>
        <color rgb="FF1A1A1A"/>
        <rFont val="游ゴシック"/>
        <family val="3"/>
        <charset val="128"/>
      </rPr>
      <t>4</t>
    </r>
    <r>
      <rPr>
        <b/>
        <sz val="11"/>
        <color rgb="FF1A1A1A"/>
        <rFont val="Noto Sans CJK SC"/>
        <family val="2"/>
        <charset val="1"/>
      </rPr>
      <t>ステップ）</t>
    </r>
  </si>
  <si>
    <t>STEP 1</t>
  </si>
  <si>
    <t>共通情報を入力</t>
  </si>
  <si>
    <r>
      <rPr>
        <sz val="10"/>
        <color rgb="FF1A1A1A"/>
        <rFont val="Noto Sans CJK SC"/>
        <family val="2"/>
        <charset val="1"/>
      </rPr>
      <t>「共通情報」シートに、自社の共済契約者番号・証紙単価（現行</t>
    </r>
    <r>
      <rPr>
        <sz val="10"/>
        <color rgb="FF1A1A1A"/>
        <rFont val="游ゴシック"/>
        <family val="3"/>
        <charset val="128"/>
      </rPr>
      <t>320</t>
    </r>
    <r>
      <rPr>
        <sz val="10"/>
        <color rgb="FF1A1A1A"/>
        <rFont val="Noto Sans CJK SC"/>
        <family val="2"/>
        <charset val="1"/>
      </rPr>
      <t>円）を入力。最初の</t>
    </r>
    <r>
      <rPr>
        <sz val="10"/>
        <color rgb="FF1A1A1A"/>
        <rFont val="游ゴシック"/>
        <family val="3"/>
        <charset val="128"/>
      </rPr>
      <t>1</t>
    </r>
    <r>
      <rPr>
        <sz val="10"/>
        <color rgb="FF1A1A1A"/>
        <rFont val="Noto Sans CJK SC"/>
        <family val="2"/>
        <charset val="1"/>
      </rPr>
      <t>度だけで</t>
    </r>
    <r>
      <rPr>
        <sz val="10"/>
        <color rgb="FF1A1A1A"/>
        <rFont val="游ゴシック"/>
        <family val="3"/>
        <charset val="128"/>
      </rPr>
      <t>OK</t>
    </r>
    <r>
      <rPr>
        <sz val="10"/>
        <color rgb="FF1A1A1A"/>
        <rFont val="Noto Sans CJK SC"/>
        <family val="2"/>
        <charset val="1"/>
      </rPr>
      <t>。</t>
    </r>
  </si>
  <si>
    <t>STEP 2</t>
  </si>
  <si>
    <t>証紙を買ったら購入台帳に記録</t>
  </si>
  <si>
    <t>金融機関等で証紙を購入したら、その日のうちに「証紙購入台帳」へ記録。日付・購入先・枚数を入れるだけで金額自動計算。</t>
  </si>
  <si>
    <t>STEP 3</t>
  </si>
  <si>
    <t>貼付・登録を毎日記録</t>
  </si>
  <si>
    <r>
      <rPr>
        <sz val="10"/>
        <color rgb="FF1A1A1A"/>
        <rFont val="Noto Sans CJK SC"/>
        <family val="2"/>
        <charset val="1"/>
      </rPr>
      <t>紙証紙を貼った日は「紙証紙</t>
    </r>
    <r>
      <rPr>
        <sz val="10"/>
        <color rgb="FF1A1A1A"/>
        <rFont val="游ゴシック"/>
        <family val="3"/>
        <charset val="128"/>
      </rPr>
      <t>_</t>
    </r>
    <r>
      <rPr>
        <sz val="10"/>
        <color rgb="FF1A1A1A"/>
        <rFont val="Noto Sans CJK SC"/>
        <family val="2"/>
        <charset val="1"/>
      </rPr>
      <t>貼付記録」へ、電子申請した月は「電子証紙</t>
    </r>
    <r>
      <rPr>
        <sz val="10"/>
        <color rgb="FF1A1A1A"/>
        <rFont val="游ゴシック"/>
        <family val="3"/>
        <charset val="128"/>
      </rPr>
      <t>_</t>
    </r>
    <r>
      <rPr>
        <sz val="10"/>
        <color rgb="FF1A1A1A"/>
        <rFont val="Noto Sans CJK SC"/>
        <family val="2"/>
        <charset val="1"/>
      </rPr>
      <t>就業日数」へ。技能者</t>
    </r>
    <r>
      <rPr>
        <sz val="10"/>
        <color rgb="FF1A1A1A"/>
        <rFont val="游ゴシック"/>
        <family val="3"/>
        <charset val="128"/>
      </rPr>
      <t>ID</t>
    </r>
    <r>
      <rPr>
        <sz val="10"/>
        <color rgb="FF1A1A1A"/>
        <rFont val="Noto Sans CJK SC"/>
        <family val="2"/>
        <charset val="1"/>
      </rPr>
      <t>・現場名も入れると自動集計に反映。</t>
    </r>
  </si>
  <si>
    <t>STEP 4</t>
  </si>
  <si>
    <t>月末に在庫差異をチェック</t>
  </si>
  <si>
    <t>「在庫差異チェック」シートで購入と貼付の差を確認。プラスは未貼付、マイナスは貼付過多。月末・年度末に必ずゼロにする。</t>
  </si>
  <si>
    <t>■ 自動でやってくれること</t>
  </si>
  <si>
    <t>💰</t>
  </si>
  <si>
    <t>購入金額の自動計算</t>
  </si>
  <si>
    <r>
      <rPr>
        <sz val="10"/>
        <color rgb="FF1A1A1A"/>
        <rFont val="Noto Sans CJK SC"/>
        <family val="2"/>
        <charset val="1"/>
      </rPr>
      <t>枚数</t>
    </r>
    <r>
      <rPr>
        <sz val="10"/>
        <color rgb="FF1A1A1A"/>
        <rFont val="游ゴシック"/>
        <family val="3"/>
        <charset val="128"/>
      </rPr>
      <t>×</t>
    </r>
    <r>
      <rPr>
        <sz val="10"/>
        <color rgb="FF1A1A1A"/>
        <rFont val="Noto Sans CJK SC"/>
        <family val="2"/>
        <charset val="1"/>
      </rPr>
      <t>単価で購入金額が即時計算。単価変更時は共通情報</t>
    </r>
    <r>
      <rPr>
        <sz val="10"/>
        <color rgb="FF1A1A1A"/>
        <rFont val="游ゴシック"/>
        <family val="3"/>
        <charset val="128"/>
      </rPr>
      <t>1</t>
    </r>
    <r>
      <rPr>
        <sz val="10"/>
        <color rgb="FF1A1A1A"/>
        <rFont val="Noto Sans CJK SC"/>
        <family val="2"/>
        <charset val="1"/>
      </rPr>
      <t>箇所更新で全シート反映。</t>
    </r>
  </si>
  <si>
    <t>🏗</t>
  </si>
  <si>
    <t>現場別貼付集計</t>
  </si>
  <si>
    <t>現場名を入れるだけで、紙証紙＋電子証紙の貼付実績を自動集計。元請報告がワンクリック。</t>
  </si>
  <si>
    <t>📅</t>
  </si>
  <si>
    <t>月別年度サマリー</t>
  </si>
  <si>
    <r>
      <rPr>
        <sz val="10"/>
        <color rgb="FF1A1A1A"/>
        <rFont val="Noto Sans CJK SC"/>
        <family val="2"/>
        <charset val="1"/>
      </rPr>
      <t>対象年度入力で</t>
    </r>
    <r>
      <rPr>
        <sz val="10"/>
        <color rgb="FF1A1A1A"/>
        <rFont val="游ゴシック"/>
        <family val="3"/>
        <charset val="128"/>
      </rPr>
      <t>12</t>
    </r>
    <r>
      <rPr>
        <sz val="10"/>
        <color rgb="FF1A1A1A"/>
        <rFont val="Noto Sans CJK SC"/>
        <family val="2"/>
        <charset val="1"/>
      </rPr>
      <t>ヶ月分の購入・貼付・金額が自動集計。決算・税務調査の対応資料にそのまま。</t>
    </r>
  </si>
  <si>
    <t>🚨</t>
  </si>
  <si>
    <t>在庫差異警告</t>
  </si>
  <si>
    <t>購入－貼付の差がプラス（未貼付）なら黄色、マイナス（貼付過多）なら赤色で警告。</t>
  </si>
  <si>
    <t>🔢</t>
  </si>
  <si>
    <t>金額換算自動表示</t>
  </si>
  <si>
    <r>
      <rPr>
        <sz val="10"/>
        <color rgb="FF1A1A1A"/>
        <rFont val="Noto Sans CJK SC"/>
        <family val="2"/>
        <charset val="1"/>
      </rPr>
      <t>貼付枚数</t>
    </r>
    <r>
      <rPr>
        <sz val="10"/>
        <color rgb="FF1A1A1A"/>
        <rFont val="游ゴシック"/>
        <family val="3"/>
        <charset val="128"/>
      </rPr>
      <t>×</t>
    </r>
    <r>
      <rPr>
        <sz val="10"/>
        <color rgb="FF1A1A1A"/>
        <rFont val="Noto Sans CJK SC"/>
        <family val="2"/>
        <charset val="1"/>
      </rPr>
      <t>単価で金額が即時表示。経費計上額の確認に。</t>
    </r>
  </si>
  <si>
    <t>✅</t>
  </si>
  <si>
    <t>提出ステータス管理</t>
  </si>
  <si>
    <r>
      <rPr>
        <sz val="10"/>
        <color rgb="FF1A1A1A"/>
        <rFont val="Noto Sans CJK SC"/>
        <family val="2"/>
        <charset val="1"/>
      </rPr>
      <t>現場別貼付表で『未提出</t>
    </r>
    <r>
      <rPr>
        <sz val="10"/>
        <color rgb="FF1A1A1A"/>
        <rFont val="游ゴシック"/>
        <family val="3"/>
        <charset val="128"/>
      </rPr>
      <t>/</t>
    </r>
    <r>
      <rPr>
        <sz val="10"/>
        <color rgb="FF1A1A1A"/>
        <rFont val="Noto Sans CJK SC"/>
        <family val="2"/>
        <charset val="1"/>
      </rPr>
      <t>提出済</t>
    </r>
    <r>
      <rPr>
        <sz val="10"/>
        <color rgb="FF1A1A1A"/>
        <rFont val="游ゴシック"/>
        <family val="3"/>
        <charset val="128"/>
      </rPr>
      <t>/</t>
    </r>
    <r>
      <rPr>
        <sz val="10"/>
        <color rgb="FF1A1A1A"/>
        <rFont val="Noto Sans CJK SC"/>
        <family val="2"/>
        <charset val="1"/>
      </rPr>
      <t>確認待ち』のステータスを色分け管理。</t>
    </r>
  </si>
  <si>
    <t>🎯</t>
  </si>
  <si>
    <r>
      <rPr>
        <b/>
        <sz val="10"/>
        <color rgb="FFA88A45"/>
        <rFont val="Noto Sans CJK SC"/>
        <family val="2"/>
        <charset val="1"/>
      </rPr>
      <t>交付</t>
    </r>
    <r>
      <rPr>
        <b/>
        <sz val="10"/>
        <color rgb="FFA88A45"/>
        <rFont val="游ゴシック"/>
        <family val="3"/>
        <charset val="128"/>
      </rPr>
      <t>/</t>
    </r>
    <r>
      <rPr>
        <b/>
        <sz val="10"/>
        <color rgb="FFA88A45"/>
        <rFont val="Noto Sans CJK SC"/>
        <family val="2"/>
        <charset val="1"/>
      </rPr>
      <t>受領の自動色分け</t>
    </r>
  </si>
  <si>
    <t>下請への交付＝青、上位からの受領＝緑で一目瞭然。</t>
  </si>
  <si>
    <t>■ 運用のコツ</t>
  </si>
  <si>
    <t>💡</t>
  </si>
  <si>
    <t>月末の差異チェックを習慣化</t>
  </si>
  <si>
    <t>毎月末に『在庫差異チェック』シートで購入と貼付の差を確認。差異ゼロを目標にする。</t>
  </si>
  <si>
    <t>元請提出は『現場別貼付表』を活用</t>
  </si>
  <si>
    <r>
      <rPr>
        <sz val="10"/>
        <color rgb="FF1A1A1A"/>
        <rFont val="Noto Sans CJK SC"/>
        <family val="2"/>
        <charset val="1"/>
      </rPr>
      <t>現場名さえ入れれば集計が自動。印刷して持参</t>
    </r>
    <r>
      <rPr>
        <sz val="10"/>
        <color rgb="FF1A1A1A"/>
        <rFont val="游ゴシック"/>
        <family val="3"/>
        <charset val="128"/>
      </rPr>
      <t>orPDF</t>
    </r>
    <r>
      <rPr>
        <sz val="10"/>
        <color rgb="FF1A1A1A"/>
        <rFont val="Noto Sans CJK SC"/>
        <family val="2"/>
        <charset val="1"/>
      </rPr>
      <t>送付で</t>
    </r>
    <r>
      <rPr>
        <sz val="10"/>
        <color rgb="FF1A1A1A"/>
        <rFont val="游ゴシック"/>
        <family val="3"/>
        <charset val="128"/>
      </rPr>
      <t>OK</t>
    </r>
    <r>
      <rPr>
        <sz val="10"/>
        <color rgb="FF1A1A1A"/>
        <rFont val="Noto Sans CJK SC"/>
        <family val="2"/>
        <charset val="1"/>
      </rPr>
      <t>。</t>
    </r>
  </si>
  <si>
    <t>紙と電子の使い分け</t>
  </si>
  <si>
    <t>現場の規模・元請の運用に合わせて選択。小規模現場・短期は紙、長期・大規模は電子が便利。</t>
  </si>
  <si>
    <t>年度末の総点検</t>
  </si>
  <si>
    <t>年度末は年間サマリー＋在庫差異チェックの両方を確認。税理士相談の前にエビデンス整理を。</t>
  </si>
  <si>
    <t>購入は計画的に</t>
  </si>
  <si>
    <t>現場規模から必要枚数を逆算して購入。買いすぎると在庫差異がプラスに、買い不足は貼付過多に。</t>
  </si>
  <si>
    <t>■ このテンプレートについて</t>
  </si>
  <si>
    <t>（有）水越設備 が作りました</t>
  </si>
  <si>
    <t>提供元</t>
  </si>
  <si>
    <t>有限会社 水越設備</t>
  </si>
  <si>
    <t>所在地</t>
  </si>
  <si>
    <t>神奈川県横浜市鶴見区</t>
  </si>
  <si>
    <t>事業内容</t>
  </si>
  <si>
    <t>給排水・消火設備工事業（スプリンクラー設備工事）</t>
  </si>
  <si>
    <t>公開サイト</t>
  </si>
  <si>
    <r>
      <rPr>
        <sz val="10"/>
        <color rgb="FF1A1A1A"/>
        <rFont val="Noto Sans CJK SC"/>
        <family val="2"/>
        <charset val="1"/>
      </rPr>
      <t>建設テンプレ</t>
    </r>
    <r>
      <rPr>
        <sz val="10"/>
        <color rgb="FF1A1A1A"/>
        <rFont val="游ゴシック"/>
        <family val="3"/>
        <charset val="128"/>
      </rPr>
      <t>.com</t>
    </r>
    <r>
      <rPr>
        <sz val="10"/>
        <color rgb="FF1A1A1A"/>
        <rFont val="Noto Sans CJK SC"/>
        <family val="2"/>
        <charset val="1"/>
      </rPr>
      <t>（</t>
    </r>
    <r>
      <rPr>
        <sz val="10"/>
        <color rgb="FF1A1A1A"/>
        <rFont val="游ゴシック"/>
        <family val="3"/>
        <charset val="128"/>
      </rPr>
      <t>https://kensetsu-temple.com</t>
    </r>
    <r>
      <rPr>
        <sz val="10"/>
        <color rgb="FF1A1A1A"/>
        <rFont val="Noto Sans CJK SC"/>
        <family val="2"/>
        <charset val="1"/>
      </rPr>
      <t>）</t>
    </r>
  </si>
  <si>
    <t>■ ご利用にあたって（利用規約）</t>
  </si>
  <si>
    <t>無料でお使いいただけます</t>
  </si>
  <si>
    <t>本テンプレートは建設業に従事する事業者・実務者が、自社の業務で実際にご利用いただくことを目的に無償で配布しています。</t>
  </si>
  <si>
    <r>
      <rPr>
        <b/>
        <sz val="10"/>
        <color rgb="FFA88A45"/>
        <rFont val="Noto Sans CJK SC"/>
        <family val="2"/>
        <charset val="1"/>
      </rPr>
      <t>こんな使い方は</t>
    </r>
    <r>
      <rPr>
        <b/>
        <sz val="10"/>
        <color rgb="FFA88A45"/>
        <rFont val="游ゴシック"/>
        <family val="3"/>
        <charset val="128"/>
      </rPr>
      <t>OK</t>
    </r>
  </si>
  <si>
    <t>・自社の建退共証紙管理に使用する／自社用にカスタマイズして使う／社内で共有して使う／元請に提出する。</t>
  </si>
  <si>
    <r>
      <rPr>
        <b/>
        <sz val="10"/>
        <color rgb="FFA88A45"/>
        <rFont val="Noto Sans CJK SC"/>
        <family val="2"/>
        <charset val="1"/>
      </rPr>
      <t>こんな使い方は</t>
    </r>
    <r>
      <rPr>
        <b/>
        <sz val="10"/>
        <color rgb="FFA88A45"/>
        <rFont val="游ゴシック"/>
        <family val="3"/>
        <charset val="128"/>
      </rPr>
      <t>NG</t>
    </r>
  </si>
  <si>
    <t>・本テンプレートそのもの、または軽微な改変版を、有償・無償を問わず再配布・販売・転載することは禁止します。
・「自作」「自社オリジナル」と偽って配布・販売することは禁止します。
・本テンプレートを利用したサービス（テンプレ配布サイト等）の構築は禁止します。</t>
  </si>
  <si>
    <t>証紙単価について</t>
  </si>
  <si>
    <r>
      <rPr>
        <sz val="9"/>
        <color rgb="FF404040"/>
        <rFont val="Noto Sans CJK SC"/>
        <family val="2"/>
        <charset val="1"/>
      </rPr>
      <t>本テンプレートには現行の証紙単価</t>
    </r>
    <r>
      <rPr>
        <sz val="9"/>
        <color rgb="FF404040"/>
        <rFont val="游ゴシック"/>
        <family val="3"/>
        <charset val="128"/>
      </rPr>
      <t>320</t>
    </r>
    <r>
      <rPr>
        <sz val="9"/>
        <color rgb="FF404040"/>
        <rFont val="Noto Sans CJK SC"/>
        <family val="2"/>
        <charset val="1"/>
      </rPr>
      <t>円が初期設定されています。単価改定があった場合は「共通情報」シートで上書きしてください。</t>
    </r>
  </si>
  <si>
    <t>免責事項</t>
  </si>
  <si>
    <t>本テンプレートはあくまで建退共証紙管理を補助するツールであり、建退共制度上の正式な記録としての効力を保証するものではありません。実際の証紙管理・申請にあたっては、建退共本部の指定する手続きに従ってください。本テンプレートの利用に起因するいかなる損害についても、提供元は一切の責任を負いません。</t>
  </si>
  <si>
    <t>■ 著作権について</t>
  </si>
  <si>
    <r>
      <rPr>
        <sz val="9"/>
        <color rgb="FF404040"/>
        <rFont val="Noto Sans CJK SC"/>
        <family val="2"/>
        <charset val="1"/>
      </rPr>
      <t xml:space="preserve">本テンプレートの著作権は有限会社水越設備に帰属します。本ファイルに含まれるレイアウト、書式、計算式、解説文、デザイン要素はすべて著作権法上の保護対象です。
末尾の </t>
    </r>
    <r>
      <rPr>
        <sz val="9"/>
        <color rgb="FF404040"/>
        <rFont val="游ゴシック"/>
        <family val="3"/>
        <charset val="128"/>
      </rPr>
      <t xml:space="preserve">MIZUKOSHI </t>
    </r>
    <r>
      <rPr>
        <sz val="9"/>
        <color rgb="FF404040"/>
        <rFont val="Noto Sans CJK SC"/>
        <family val="2"/>
        <charset val="1"/>
      </rPr>
      <t>クレジット表示および提供元情報は、本テンプレートの出所を明らかにするためのものですので、削除・改変せずそのままご使用ください。</t>
    </r>
  </si>
  <si>
    <t>■ お問い合わせ・改善要望</t>
  </si>
  <si>
    <r>
      <rPr>
        <sz val="9"/>
        <color rgb="FF404040"/>
        <rFont val="Noto Sans CJK SC"/>
        <family val="2"/>
        <charset val="1"/>
      </rPr>
      <t>「こんな項目も入れてほしい」「ここがわかりにくい」「他のテンプレートも作ってほしい」などのご要望は、建設テンプレ</t>
    </r>
    <r>
      <rPr>
        <sz val="9"/>
        <color rgb="FF404040"/>
        <rFont val="游ゴシック"/>
        <family val="3"/>
        <charset val="128"/>
      </rPr>
      <t>.com</t>
    </r>
    <r>
      <rPr>
        <sz val="9"/>
        <color rgb="FF404040"/>
        <rFont val="Noto Sans CJK SC"/>
        <family val="2"/>
        <charset val="1"/>
      </rPr>
      <t>（</t>
    </r>
    <r>
      <rPr>
        <sz val="9"/>
        <color rgb="FF404040"/>
        <rFont val="游ゴシック"/>
        <family val="3"/>
        <charset val="128"/>
      </rPr>
      <t>https://kensetsu-temple.com</t>
    </r>
    <r>
      <rPr>
        <sz val="9"/>
        <color rgb="FF404040"/>
        <rFont val="Noto Sans CJK SC"/>
        <family val="2"/>
        <charset val="1"/>
      </rPr>
      <t>）のお問い合わせフォームよりお寄せください。現場の声を反映してアップデートしていきます。</t>
    </r>
  </si>
  <si>
    <r>
      <rPr>
        <b/>
        <sz val="9"/>
        <color rgb="FFA88A45"/>
        <rFont val="游ゴシック"/>
        <family val="3"/>
        <charset val="128"/>
      </rPr>
      <t xml:space="preserve">© </t>
    </r>
    <r>
      <rPr>
        <b/>
        <sz val="9"/>
        <color rgb="FFA88A45"/>
        <rFont val="Noto Sans CJK SC"/>
        <family val="2"/>
        <charset val="1"/>
      </rPr>
      <t xml:space="preserve">有限会社 水越設備   </t>
    </r>
    <r>
      <rPr>
        <b/>
        <sz val="9"/>
        <color rgb="FFA88A45"/>
        <rFont val="游ゴシック"/>
        <family val="3"/>
        <charset val="128"/>
      </rPr>
      <t>|   Provided by MIZUKOSHI   |   kensetsu-temple.com</t>
    </r>
  </si>
  <si>
    <t>建設業の現場を、ちょっとラクに。</t>
  </si>
  <si>
    <t>共通情報・基本設定</t>
  </si>
  <si>
    <t>MIZUKOSHI</t>
  </si>
  <si>
    <t>📌 ここに入力した情報は他シートで自動参照されます。
📌 まず最初にこのシートを埋めてから運用を開始してください。</t>
  </si>
  <si>
    <t>■ 自社情報（共済契約者）</t>
  </si>
  <si>
    <t>会社名</t>
  </si>
  <si>
    <t>代表者</t>
  </si>
  <si>
    <t>電話番号</t>
  </si>
  <si>
    <t>共済契約者番号</t>
  </si>
  <si>
    <t>建退共加入日</t>
  </si>
  <si>
    <r>
      <rPr>
        <b/>
        <sz val="11"/>
        <color rgb="FF1A1A1A"/>
        <rFont val="游ゴシック"/>
        <family val="3"/>
        <charset val="128"/>
      </rPr>
      <t>CCUS</t>
    </r>
    <r>
      <rPr>
        <b/>
        <sz val="11"/>
        <color rgb="FF1A1A1A"/>
        <rFont val="Noto Sans CJK SC"/>
        <family val="2"/>
        <charset val="1"/>
      </rPr>
      <t>事業者</t>
    </r>
    <r>
      <rPr>
        <b/>
        <sz val="11"/>
        <color rgb="FF1A1A1A"/>
        <rFont val="游ゴシック"/>
        <family val="3"/>
        <charset val="128"/>
      </rPr>
      <t>ID</t>
    </r>
  </si>
  <si>
    <t>■ 証紙単価設定</t>
  </si>
  <si>
    <r>
      <rPr>
        <b/>
        <sz val="10"/>
        <rFont val="Noto Sans CJK SC"/>
        <family val="2"/>
        <charset val="1"/>
      </rPr>
      <t>証紙</t>
    </r>
    <r>
      <rPr>
        <b/>
        <sz val="10"/>
        <rFont val="游ゴシック"/>
        <family val="3"/>
        <charset val="128"/>
      </rPr>
      <t>1</t>
    </r>
    <r>
      <rPr>
        <b/>
        <sz val="10"/>
        <rFont val="Noto Sans CJK SC"/>
        <family val="2"/>
        <charset val="1"/>
      </rPr>
      <t>枚あたり単価</t>
    </r>
  </si>
  <si>
    <r>
      <rPr>
        <i/>
        <sz val="9"/>
        <color rgb="FF595959"/>
        <rFont val="Noto Sans CJK SC"/>
        <family val="2"/>
        <charset val="1"/>
      </rPr>
      <t>現行</t>
    </r>
    <r>
      <rPr>
        <i/>
        <sz val="9"/>
        <color rgb="FF595959"/>
        <rFont val="游ゴシック"/>
        <family val="3"/>
        <charset val="128"/>
      </rPr>
      <t>320</t>
    </r>
    <r>
      <rPr>
        <i/>
        <sz val="9"/>
        <color rgb="FF595959"/>
        <rFont val="Noto Sans CJK SC"/>
        <family val="2"/>
        <charset val="1"/>
      </rPr>
      <t>円／日（最新値で上書き）</t>
    </r>
  </si>
  <si>
    <r>
      <rPr>
        <sz val="9"/>
        <color rgb="FF595959"/>
        <rFont val="Noto Sans CJK SC"/>
        <family val="2"/>
        <charset val="1"/>
      </rPr>
      <t>📌 建退共とは：建設業退職金共済制度。労働者ごとの就業日数に応じて事業主が証紙を購入・貼付し、退職時に労働者へ退職金が支払われる仕組み。
📌 紙証紙：手帳に証紙を貼って消印を押す従来方式。
📌 電子証紙：建退共本部のシステムに就業日数を登録する電子方式（</t>
    </r>
    <r>
      <rPr>
        <sz val="9"/>
        <color rgb="FF595959"/>
        <rFont val="游ゴシック"/>
        <family val="3"/>
        <charset val="128"/>
      </rPr>
      <t>2021</t>
    </r>
    <r>
      <rPr>
        <sz val="9"/>
        <color rgb="FF595959"/>
        <rFont val="Noto Sans CJK SC"/>
        <family val="2"/>
        <charset val="1"/>
      </rPr>
      <t>年から本格稼働）。
📌 元請からの提出要請：現場ごとの貼付状況・購入実績を提出するケースが増加中。</t>
    </r>
  </si>
  <si>
    <t>Provided by MIZUKOSHI  /  kensetsu-temple.com</t>
  </si>
  <si>
    <t>■ 購入サマリー</t>
  </si>
  <si>
    <t>購入回数</t>
  </si>
  <si>
    <t>購入枚数累計</t>
  </si>
  <si>
    <t>購入金額累計</t>
  </si>
  <si>
    <t>貼付済（参考）</t>
  </si>
  <si>
    <r>
      <rPr>
        <i/>
        <sz val="9"/>
        <color rgb="FF595959"/>
        <rFont val="Noto Sans CJK SC"/>
        <family val="2"/>
        <charset val="1"/>
      </rPr>
      <t>💡 購入金額は「単価</t>
    </r>
    <r>
      <rPr>
        <i/>
        <sz val="9"/>
        <color rgb="FF595959"/>
        <rFont val="游ゴシック"/>
        <family val="3"/>
        <charset val="128"/>
      </rPr>
      <t>×</t>
    </r>
    <r>
      <rPr>
        <i/>
        <sz val="9"/>
        <color rgb="FF595959"/>
        <rFont val="Noto Sans CJK SC"/>
        <family val="2"/>
        <charset val="1"/>
      </rPr>
      <t>購入枚数」で自動計算。単価は共通情報シートの値が初期値、上書き可能。</t>
    </r>
  </si>
  <si>
    <t>No.</t>
  </si>
  <si>
    <t>購入日</t>
  </si>
  <si>
    <t>購入先（金融機関等）</t>
  </si>
  <si>
    <t>購入枚数</t>
  </si>
  <si>
    <t>単価</t>
  </si>
  <si>
    <t>購入金額</t>
  </si>
  <si>
    <t>支払方法</t>
  </si>
  <si>
    <t>用途・対象現場</t>
  </si>
  <si>
    <t>備考</t>
  </si>
  <si>
    <t>合計</t>
  </si>
  <si>
    <t>紙証紙 貼付記録（手帳貼付）</t>
  </si>
  <si>
    <r>
      <rPr>
        <i/>
        <sz val="9"/>
        <color rgb="FF595959"/>
        <rFont val="Noto Sans CJK SC"/>
        <family val="2"/>
        <charset val="1"/>
      </rPr>
      <t>労働者の建退共手帳に証紙を貼り付けた記録。</t>
    </r>
    <r>
      <rPr>
        <i/>
        <sz val="9"/>
        <color rgb="FF595959"/>
        <rFont val="游ゴシック"/>
        <family val="3"/>
        <charset val="128"/>
      </rPr>
      <t>1</t>
    </r>
    <r>
      <rPr>
        <i/>
        <sz val="9"/>
        <color rgb="FF595959"/>
        <rFont val="Noto Sans CJK SC"/>
        <family val="2"/>
        <charset val="1"/>
      </rPr>
      <t>人</t>
    </r>
    <r>
      <rPr>
        <i/>
        <sz val="9"/>
        <color rgb="FF595959"/>
        <rFont val="游ゴシック"/>
        <family val="3"/>
        <charset val="128"/>
      </rPr>
      <t>1</t>
    </r>
    <r>
      <rPr>
        <i/>
        <sz val="9"/>
        <color rgb="FF595959"/>
        <rFont val="Noto Sans CJK SC"/>
        <family val="2"/>
        <charset val="1"/>
      </rPr>
      <t>日</t>
    </r>
    <r>
      <rPr>
        <i/>
        <sz val="9"/>
        <color rgb="FF595959"/>
        <rFont val="游ゴシック"/>
        <family val="3"/>
        <charset val="128"/>
      </rPr>
      <t>1</t>
    </r>
    <r>
      <rPr>
        <i/>
        <sz val="9"/>
        <color rgb="FF595959"/>
        <rFont val="Noto Sans CJK SC"/>
        <family val="2"/>
        <charset val="1"/>
      </rPr>
      <t>枚が原則。技能者</t>
    </r>
    <r>
      <rPr>
        <i/>
        <sz val="9"/>
        <color rgb="FF595959"/>
        <rFont val="游ゴシック"/>
        <family val="3"/>
        <charset val="128"/>
      </rPr>
      <t>ID</t>
    </r>
    <r>
      <rPr>
        <i/>
        <sz val="9"/>
        <color rgb="FF595959"/>
        <rFont val="Noto Sans CJK SC"/>
        <family val="2"/>
        <charset val="1"/>
      </rPr>
      <t>入力で氏名は自動表示（手動入力でも</t>
    </r>
    <r>
      <rPr>
        <i/>
        <sz val="9"/>
        <color rgb="FF595959"/>
        <rFont val="游ゴシック"/>
        <family val="3"/>
        <charset val="128"/>
      </rPr>
      <t>OK</t>
    </r>
    <r>
      <rPr>
        <i/>
        <sz val="9"/>
        <color rgb="FF595959"/>
        <rFont val="Noto Sans CJK SC"/>
        <family val="2"/>
        <charset val="1"/>
      </rPr>
      <t>）。</t>
    </r>
  </si>
  <si>
    <t>貼付件数</t>
  </si>
  <si>
    <t>貼付枚数累計</t>
  </si>
  <si>
    <t>貼付金額換算</t>
  </si>
  <si>
    <r>
      <rPr>
        <i/>
        <sz val="9"/>
        <color rgb="FF595959"/>
        <rFont val="游ゴシック"/>
        <family val="3"/>
        <charset val="128"/>
      </rPr>
      <t>💡 1</t>
    </r>
    <r>
      <rPr>
        <i/>
        <sz val="9"/>
        <color rgb="FF595959"/>
        <rFont val="Noto Sans CJK SC"/>
        <family val="2"/>
        <charset val="1"/>
      </rPr>
      <t>人につき</t>
    </r>
    <r>
      <rPr>
        <i/>
        <sz val="9"/>
        <color rgb="FF595959"/>
        <rFont val="游ゴシック"/>
        <family val="3"/>
        <charset val="128"/>
      </rPr>
      <t>1</t>
    </r>
    <r>
      <rPr>
        <i/>
        <sz val="9"/>
        <color rgb="FF595959"/>
        <rFont val="Noto Sans CJK SC"/>
        <family val="2"/>
        <charset val="1"/>
      </rPr>
      <t>日</t>
    </r>
    <r>
      <rPr>
        <i/>
        <sz val="9"/>
        <color rgb="FF595959"/>
        <rFont val="游ゴシック"/>
        <family val="3"/>
        <charset val="128"/>
      </rPr>
      <t>1</t>
    </r>
    <r>
      <rPr>
        <i/>
        <sz val="9"/>
        <color rgb="FF595959"/>
        <rFont val="Noto Sans CJK SC"/>
        <family val="2"/>
        <charset val="1"/>
      </rPr>
      <t>枚が原則。複数日分まとめて貼る場合は枚数欄に日数を入力。</t>
    </r>
  </si>
  <si>
    <t>貼付日</t>
  </si>
  <si>
    <r>
      <rPr>
        <b/>
        <sz val="10"/>
        <color rgb="FFFFFFFF"/>
        <rFont val="Noto Sans CJK SC"/>
        <family val="2"/>
        <charset val="1"/>
      </rPr>
      <t>技能者</t>
    </r>
    <r>
      <rPr>
        <b/>
        <sz val="10"/>
        <color rgb="FFFFFFFF"/>
        <rFont val="游ゴシック"/>
        <family val="3"/>
        <charset val="128"/>
      </rPr>
      <t>ID</t>
    </r>
  </si>
  <si>
    <t>氏名</t>
  </si>
  <si>
    <t>枚数</t>
  </si>
  <si>
    <t>現場名</t>
  </si>
  <si>
    <r>
      <rPr>
        <b/>
        <sz val="10"/>
        <color rgb="FFFFFFFF"/>
        <rFont val="Noto Sans CJK SC"/>
        <family val="2"/>
        <charset val="1"/>
      </rPr>
      <t>就業日</t>
    </r>
    <r>
      <rPr>
        <b/>
        <sz val="10"/>
        <color rgb="FFFFFFFF"/>
        <rFont val="游ゴシック"/>
        <family val="3"/>
        <charset val="128"/>
      </rPr>
      <t>(</t>
    </r>
    <r>
      <rPr>
        <b/>
        <sz val="10"/>
        <color rgb="FFFFFFFF"/>
        <rFont val="Noto Sans CJK SC"/>
        <family val="2"/>
        <charset val="1"/>
      </rPr>
      <t>自</t>
    </r>
    <r>
      <rPr>
        <b/>
        <sz val="10"/>
        <color rgb="FFFFFFFF"/>
        <rFont val="游ゴシック"/>
        <family val="3"/>
        <charset val="128"/>
      </rPr>
      <t>)</t>
    </r>
  </si>
  <si>
    <r>
      <rPr>
        <b/>
        <sz val="10"/>
        <color rgb="FFFFFFFF"/>
        <rFont val="Noto Sans CJK SC"/>
        <family val="2"/>
        <charset val="1"/>
      </rPr>
      <t>就業日</t>
    </r>
    <r>
      <rPr>
        <b/>
        <sz val="10"/>
        <color rgb="FFFFFFFF"/>
        <rFont val="游ゴシック"/>
        <family val="3"/>
        <charset val="128"/>
      </rPr>
      <t>(</t>
    </r>
    <r>
      <rPr>
        <b/>
        <sz val="10"/>
        <color rgb="FFFFFFFF"/>
        <rFont val="Noto Sans CJK SC"/>
        <family val="2"/>
        <charset val="1"/>
      </rPr>
      <t>至</t>
    </r>
    <r>
      <rPr>
        <b/>
        <sz val="10"/>
        <color rgb="FFFFFFFF"/>
        <rFont val="游ゴシック"/>
        <family val="3"/>
        <charset val="128"/>
      </rPr>
      <t>)</t>
    </r>
  </si>
  <si>
    <t>担当者</t>
  </si>
  <si>
    <t>電子証紙 就業日数登録記録</t>
  </si>
  <si>
    <t>建退共本部のシステム（電子申請方式）に登録した就業日数の記録。月単位で技能者ごとに登録。</t>
  </si>
  <si>
    <t>登録日</t>
  </si>
  <si>
    <t>対象月</t>
  </si>
  <si>
    <t>就業日数</t>
  </si>
  <si>
    <t>金額換算</t>
  </si>
  <si>
    <t>電子申請番号</t>
  </si>
  <si>
    <t>現場別 証紙貼付表（元請提出用）</t>
  </si>
  <si>
    <t>現場名を入れると、紙証紙シート＋電子証紙シートから集計が自動表示。元請への報告書としてそのまま使える。</t>
  </si>
  <si>
    <t>元請会社</t>
  </si>
  <si>
    <t>工期</t>
  </si>
  <si>
    <t>紙証紙枚数</t>
  </si>
  <si>
    <t>電子日数</t>
  </si>
  <si>
    <t>合計枚数</t>
  </si>
  <si>
    <t>提出状況</t>
  </si>
  <si>
    <t>証紙 交付・受領記録</t>
  </si>
  <si>
    <r>
      <rPr>
        <i/>
        <sz val="9"/>
        <color rgb="FF595959"/>
        <rFont val="Noto Sans CJK SC"/>
        <family val="2"/>
        <charset val="1"/>
      </rPr>
      <t>下請業者への証紙交付、または上位元請からの証紙受領を記録。区分</t>
    </r>
    <r>
      <rPr>
        <i/>
        <sz val="9"/>
        <color rgb="FF595959"/>
        <rFont val="游ゴシック"/>
        <family val="3"/>
        <charset val="128"/>
      </rPr>
      <t>=</t>
    </r>
    <r>
      <rPr>
        <i/>
        <sz val="9"/>
        <color rgb="FF595959"/>
        <rFont val="Noto Sans CJK SC"/>
        <family val="2"/>
        <charset val="1"/>
      </rPr>
      <t>交付</t>
    </r>
    <r>
      <rPr>
        <i/>
        <sz val="9"/>
        <color rgb="FF595959"/>
        <rFont val="游ゴシック"/>
        <family val="3"/>
        <charset val="128"/>
      </rPr>
      <t>/</t>
    </r>
    <r>
      <rPr>
        <i/>
        <sz val="9"/>
        <color rgb="FF595959"/>
        <rFont val="Noto Sans CJK SC"/>
        <family val="2"/>
        <charset val="1"/>
      </rPr>
      <t>受領で色分け表示。</t>
    </r>
  </si>
  <si>
    <t>日付</t>
  </si>
  <si>
    <t>区分</t>
  </si>
  <si>
    <t>相手先（業者名）</t>
  </si>
  <si>
    <t>対象現場</t>
  </si>
  <si>
    <t>年間サマリー（月別集計）</t>
  </si>
  <si>
    <t>購入・紙貼付・電子登録を月別に集計。在庫差異列で「購入－貼付」をチェック、未貼付分が分かる。</t>
  </si>
  <si>
    <t>対象年度</t>
  </si>
  <si>
    <r>
      <rPr>
        <i/>
        <sz val="9"/>
        <color rgb="FF595959"/>
        <rFont val="Noto Sans CJK SC"/>
        <family val="2"/>
        <charset val="1"/>
      </rPr>
      <t>← 西暦</t>
    </r>
    <r>
      <rPr>
        <i/>
        <sz val="9"/>
        <color rgb="FF595959"/>
        <rFont val="游ゴシック"/>
        <family val="3"/>
        <charset val="128"/>
      </rPr>
      <t>4</t>
    </r>
    <r>
      <rPr>
        <i/>
        <sz val="9"/>
        <color rgb="FF595959"/>
        <rFont val="Noto Sans CJK SC"/>
        <family val="2"/>
        <charset val="1"/>
      </rPr>
      <t>桁を入力（例：</t>
    </r>
    <r>
      <rPr>
        <i/>
        <sz val="9"/>
        <color rgb="FF595959"/>
        <rFont val="游ゴシック"/>
        <family val="3"/>
        <charset val="128"/>
      </rPr>
      <t>2026</t>
    </r>
    <r>
      <rPr>
        <i/>
        <sz val="9"/>
        <color rgb="FF595959"/>
        <rFont val="Noto Sans CJK SC"/>
        <family val="2"/>
        <charset val="1"/>
      </rPr>
      <t>）</t>
    </r>
  </si>
  <si>
    <t>月</t>
  </si>
  <si>
    <t>紙貼付枚数</t>
  </si>
  <si>
    <t>電子登録日数</t>
  </si>
  <si>
    <t>貼付計</t>
  </si>
  <si>
    <t>貼付金額</t>
  </si>
  <si>
    <t>在庫差異</t>
  </si>
  <si>
    <r>
      <rPr>
        <b/>
        <sz val="10"/>
        <rFont val="游ゴシック"/>
        <family val="3"/>
        <charset val="128"/>
      </rPr>
      <t>4</t>
    </r>
    <r>
      <rPr>
        <b/>
        <sz val="10"/>
        <rFont val="Noto Sans CJK SC"/>
        <family val="2"/>
        <charset val="1"/>
      </rPr>
      <t>月</t>
    </r>
  </si>
  <si>
    <r>
      <rPr>
        <b/>
        <sz val="10"/>
        <rFont val="游ゴシック"/>
        <family val="3"/>
        <charset val="128"/>
      </rPr>
      <t>5</t>
    </r>
    <r>
      <rPr>
        <b/>
        <sz val="10"/>
        <rFont val="Noto Sans CJK SC"/>
        <family val="2"/>
        <charset val="1"/>
      </rPr>
      <t>月</t>
    </r>
  </si>
  <si>
    <r>
      <rPr>
        <b/>
        <sz val="10"/>
        <rFont val="游ゴシック"/>
        <family val="3"/>
        <charset val="128"/>
      </rPr>
      <t>6</t>
    </r>
    <r>
      <rPr>
        <b/>
        <sz val="10"/>
        <rFont val="Noto Sans CJK SC"/>
        <family val="2"/>
        <charset val="1"/>
      </rPr>
      <t>月</t>
    </r>
  </si>
  <si>
    <r>
      <rPr>
        <b/>
        <sz val="10"/>
        <rFont val="游ゴシック"/>
        <family val="3"/>
        <charset val="128"/>
      </rPr>
      <t>7</t>
    </r>
    <r>
      <rPr>
        <b/>
        <sz val="10"/>
        <rFont val="Noto Sans CJK SC"/>
        <family val="2"/>
        <charset val="1"/>
      </rPr>
      <t>月</t>
    </r>
  </si>
  <si>
    <r>
      <rPr>
        <b/>
        <sz val="10"/>
        <rFont val="游ゴシック"/>
        <family val="3"/>
        <charset val="128"/>
      </rPr>
      <t>8</t>
    </r>
    <r>
      <rPr>
        <b/>
        <sz val="10"/>
        <rFont val="Noto Sans CJK SC"/>
        <family val="2"/>
        <charset val="1"/>
      </rPr>
      <t>月</t>
    </r>
  </si>
  <si>
    <r>
      <rPr>
        <b/>
        <sz val="10"/>
        <rFont val="游ゴシック"/>
        <family val="3"/>
        <charset val="128"/>
      </rPr>
      <t>9</t>
    </r>
    <r>
      <rPr>
        <b/>
        <sz val="10"/>
        <rFont val="Noto Sans CJK SC"/>
        <family val="2"/>
        <charset val="1"/>
      </rPr>
      <t>月</t>
    </r>
  </si>
  <si>
    <r>
      <rPr>
        <b/>
        <sz val="10"/>
        <rFont val="游ゴシック"/>
        <family val="3"/>
        <charset val="128"/>
      </rPr>
      <t>10</t>
    </r>
    <r>
      <rPr>
        <b/>
        <sz val="10"/>
        <rFont val="Noto Sans CJK SC"/>
        <family val="2"/>
        <charset val="1"/>
      </rPr>
      <t>月</t>
    </r>
  </si>
  <si>
    <r>
      <rPr>
        <b/>
        <sz val="10"/>
        <rFont val="游ゴシック"/>
        <family val="3"/>
        <charset val="128"/>
      </rPr>
      <t>11</t>
    </r>
    <r>
      <rPr>
        <b/>
        <sz val="10"/>
        <rFont val="Noto Sans CJK SC"/>
        <family val="2"/>
        <charset val="1"/>
      </rPr>
      <t>月</t>
    </r>
  </si>
  <si>
    <r>
      <rPr>
        <b/>
        <sz val="10"/>
        <rFont val="游ゴシック"/>
        <family val="3"/>
        <charset val="128"/>
      </rPr>
      <t>12</t>
    </r>
    <r>
      <rPr>
        <b/>
        <sz val="10"/>
        <rFont val="Noto Sans CJK SC"/>
        <family val="2"/>
        <charset val="1"/>
      </rPr>
      <t>月</t>
    </r>
  </si>
  <si>
    <r>
      <rPr>
        <b/>
        <sz val="10"/>
        <rFont val="游ゴシック"/>
        <family val="3"/>
        <charset val="128"/>
      </rPr>
      <t>1</t>
    </r>
    <r>
      <rPr>
        <b/>
        <sz val="10"/>
        <rFont val="Noto Sans CJK SC"/>
        <family val="2"/>
        <charset val="1"/>
      </rPr>
      <t>月</t>
    </r>
  </si>
  <si>
    <r>
      <rPr>
        <b/>
        <sz val="10"/>
        <rFont val="游ゴシック"/>
        <family val="3"/>
        <charset val="128"/>
      </rPr>
      <t>2</t>
    </r>
    <r>
      <rPr>
        <b/>
        <sz val="10"/>
        <rFont val="Noto Sans CJK SC"/>
        <family val="2"/>
        <charset val="1"/>
      </rPr>
      <t>月</t>
    </r>
  </si>
  <si>
    <r>
      <rPr>
        <b/>
        <sz val="10"/>
        <rFont val="游ゴシック"/>
        <family val="3"/>
        <charset val="128"/>
      </rPr>
      <t>3</t>
    </r>
    <r>
      <rPr>
        <b/>
        <sz val="10"/>
        <rFont val="Noto Sans CJK SC"/>
        <family val="2"/>
        <charset val="1"/>
      </rPr>
      <t>月</t>
    </r>
  </si>
  <si>
    <t>年間合計</t>
  </si>
  <si>
    <t>在庫差異 凡例：</t>
  </si>
  <si>
    <r>
      <rPr>
        <sz val="9"/>
        <color rgb="FF1A1A1A"/>
        <rFont val="游ゴシック"/>
        <family val="3"/>
        <charset val="128"/>
      </rPr>
      <t xml:space="preserve">0 </t>
    </r>
    <r>
      <rPr>
        <sz val="9"/>
        <color rgb="FF1A1A1A"/>
        <rFont val="Noto Sans CJK SC"/>
        <family val="2"/>
        <charset val="1"/>
      </rPr>
      <t>残なし</t>
    </r>
  </si>
  <si>
    <r>
      <rPr>
        <sz val="9"/>
        <color rgb="FF1A1A1A"/>
        <rFont val="游ゴシック"/>
        <family val="3"/>
        <charset val="128"/>
      </rPr>
      <t xml:space="preserve">+ </t>
    </r>
    <r>
      <rPr>
        <sz val="9"/>
        <color rgb="FF1A1A1A"/>
        <rFont val="Noto Sans CJK SC"/>
        <family val="2"/>
        <charset val="1"/>
      </rPr>
      <t>未貼付（要確認）</t>
    </r>
  </si>
  <si>
    <t>− 貼付過多</t>
  </si>
  <si>
    <t>※ プラスは買ったけどまだ貼ってない分</t>
  </si>
  <si>
    <r>
      <rPr>
        <b/>
        <sz val="18"/>
        <color rgb="FF1A1A1A"/>
        <rFont val="Noto Sans CJK SC"/>
        <family val="2"/>
        <charset val="1"/>
      </rPr>
      <t>在庫差異チェック（</t>
    </r>
    <r>
      <rPr>
        <b/>
        <sz val="18"/>
        <color rgb="FF1A1A1A"/>
        <rFont val="游ゴシック"/>
        <family val="3"/>
        <charset val="128"/>
      </rPr>
      <t>KPI</t>
    </r>
    <r>
      <rPr>
        <b/>
        <sz val="18"/>
        <color rgb="FF1A1A1A"/>
        <rFont val="Noto Sans CJK SC"/>
        <family val="2"/>
        <charset val="1"/>
      </rPr>
      <t>ダッシュボード）</t>
    </r>
  </si>
  <si>
    <t>📌 「購入したけど貼ってない証紙」が大量にあると、税務調査・元請監査で問題になる可能性があります。
📌 月末・年度末にこのシートで未貼付分の確認を習慣にしましょう。</t>
  </si>
  <si>
    <r>
      <rPr>
        <b/>
        <sz val="11"/>
        <color rgb="FF1A1A1A"/>
        <rFont val="Noto Sans CJK SC"/>
        <family val="2"/>
        <charset val="1"/>
      </rPr>
      <t>■ 全体</t>
    </r>
    <r>
      <rPr>
        <b/>
        <sz val="11"/>
        <color rgb="FF1A1A1A"/>
        <rFont val="游ゴシック"/>
        <family val="3"/>
        <charset val="128"/>
      </rPr>
      <t>KPI</t>
    </r>
  </si>
  <si>
    <t>購入枚数（累計）</t>
  </si>
  <si>
    <t>紙証紙 貼付枚数（累計）</t>
  </si>
  <si>
    <t>電子証紙 登録日数（累計）</t>
  </si>
  <si>
    <t>貼付計（紙＋電子）</t>
  </si>
  <si>
    <t>在庫差異（購入－貼付）</t>
  </si>
  <si>
    <t>購入金額（累計）</t>
  </si>
  <si>
    <t>貼付金額（累計）</t>
  </si>
  <si>
    <t>差異金額</t>
  </si>
  <si>
    <t>■ ステータス判定</t>
  </si>
  <si>
    <t>現状</t>
  </si>
  <si>
    <t>■ 推奨アクション</t>
  </si>
  <si>
    <t>🟡 未貼付（プラス）→ 月末までに該当する技能者の手帳・電子申請に貼付・登録</t>
  </si>
  <si>
    <t>🔴 貼付過多（マイナス）→ 追加で証紙を購入、または電子申請の取消・修正を確認</t>
  </si>
  <si>
    <t>🟢 ゼロ →【優秀】完璧に運用できています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</si>
</sst>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numFmt numFmtId="177" formatCode="\¥#,##0;[Red]&quot;¥-&quot;#,##0;\-"/>
    <numFmt numFmtId="178" formatCode="#,##0&quot;枚&quot;;[Red]\-#,##0&quot;枚&quot;;\-"/>
    <numFmt numFmtId="179" formatCode="#,##0;[Red]\-#,##0;\-"/>
    <numFmt numFmtId="180" formatCode="#,##0&quot;日&quot;"/>
    <numFmt numFmtId="181" formatCode="0&quot;年&quot;"/>
  </numFmts>
  <fonts count="40">
    <font>
      <sz val="11"/>
      <color theme="1"/>
      <name val="Calibri"/>
      <family val="2"/>
      <charset val="1"/>
    </font>
    <font>
      <b/>
      <sz val="18"/>
      <color rgb="FF1A1A1A"/>
      <name val="Noto Sans CJK SC"/>
      <family val="2"/>
      <charset val="1"/>
    </font>
    <font>
      <sz val="11"/>
      <color rgb="FFA88A45"/>
      <name val="Noto Sans CJK SC"/>
      <family val="2"/>
      <charset val="1"/>
    </font>
    <font>
      <b/>
      <sz val="11"/>
      <color rgb="FF1A1A1A"/>
      <name val="Noto Sans CJK SC"/>
      <family val="2"/>
      <charset val="1"/>
    </font>
    <font>
      <sz val="10"/>
      <color rgb="FF1A1A1A"/>
      <name val="Noto Sans CJK SC"/>
      <family val="2"/>
      <charset val="1"/>
    </font>
    <font>
      <sz val="10"/>
      <color rgb="FF1A1A1A"/>
      <name val="游ゴシック"/>
      <family val="3"/>
      <charset val="128"/>
    </font>
    <font>
      <b/>
      <sz val="14"/>
      <color rgb="FFFFFFFF"/>
      <name val="游ゴシック"/>
      <family val="3"/>
      <charset val="128"/>
    </font>
    <font>
      <b/>
      <sz val="10"/>
      <color rgb="FFA88A45"/>
      <name val="Noto Sans CJK SC"/>
      <family val="2"/>
      <charset val="1"/>
    </font>
    <font>
      <b/>
      <sz val="10"/>
      <color rgb="FFA88A45"/>
      <name val="游ゴシック"/>
      <family val="3"/>
      <charset val="128"/>
    </font>
    <font>
      <b/>
      <sz val="11"/>
      <color rgb="FF1A1A1A"/>
      <name val="游ゴシック"/>
      <family val="3"/>
      <charset val="128"/>
    </font>
    <font>
      <sz val="14"/>
      <name val="游ゴシック"/>
      <family val="3"/>
      <charset val="128"/>
    </font>
    <font>
      <b/>
      <sz val="14"/>
      <color rgb="FFA88A45"/>
      <name val="Noto Sans CJK SC"/>
      <family val="2"/>
      <charset val="1"/>
    </font>
    <font>
      <sz val="9"/>
      <color rgb="FF404040"/>
      <name val="Noto Sans CJK SC"/>
      <family val="2"/>
      <charset val="1"/>
    </font>
    <font>
      <sz val="9"/>
      <color rgb="FF404040"/>
      <name val="游ゴシック"/>
      <family val="3"/>
      <charset val="128"/>
    </font>
    <font>
      <b/>
      <sz val="9"/>
      <color rgb="FFA88A45"/>
      <name val="游ゴシック"/>
      <family val="3"/>
      <charset val="128"/>
    </font>
    <font>
      <b/>
      <sz val="9"/>
      <color rgb="FFA88A45"/>
      <name val="Noto Sans CJK SC"/>
      <family val="2"/>
      <charset val="1"/>
    </font>
    <font>
      <i/>
      <sz val="9"/>
      <color rgb="FF808080"/>
      <name val="Noto Sans CJK SC"/>
      <family val="2"/>
      <charset val="1"/>
    </font>
    <font>
      <b/>
      <sz val="10"/>
      <color rgb="FF0000FF"/>
      <name val="游ゴシック"/>
      <family val="3"/>
      <charset val="128"/>
    </font>
    <font>
      <b/>
      <sz val="10"/>
      <name val="Noto Sans CJK SC"/>
      <family val="2"/>
      <charset val="1"/>
    </font>
    <font>
      <b/>
      <sz val="10"/>
      <name val="游ゴシック"/>
      <family val="3"/>
      <charset val="128"/>
    </font>
    <font>
      <b/>
      <sz val="12"/>
      <color rgb="FF0000FF"/>
      <name val="游ゴシック"/>
      <family val="3"/>
      <charset val="128"/>
    </font>
    <font>
      <i/>
      <sz val="9"/>
      <color rgb="FF595959"/>
      <name val="Noto Sans CJK SC"/>
      <family val="2"/>
      <charset val="1"/>
    </font>
    <font>
      <i/>
      <sz val="9"/>
      <color rgb="FF595959"/>
      <name val="游ゴシック"/>
      <family val="3"/>
      <charset val="128"/>
    </font>
    <font>
      <sz val="9"/>
      <color rgb="FF595959"/>
      <name val="Noto Sans CJK SC"/>
      <family val="2"/>
      <charset val="1"/>
    </font>
    <font>
      <sz val="9"/>
      <color rgb="FF595959"/>
      <name val="游ゴシック"/>
      <family val="3"/>
      <charset val="128"/>
    </font>
    <font>
      <i/>
      <sz val="8"/>
      <color rgb="FF808080"/>
      <name val="游ゴシック"/>
      <family val="3"/>
      <charset val="128"/>
    </font>
    <font>
      <b/>
      <sz val="10"/>
      <color rgb="FF595959"/>
      <name val="Noto Sans CJK SC"/>
      <family val="2"/>
      <charset val="1"/>
    </font>
    <font>
      <b/>
      <sz val="18"/>
      <color rgb="FF1A1A1A"/>
      <name val="游ゴシック"/>
      <family val="3"/>
      <charset val="128"/>
    </font>
    <font>
      <b/>
      <sz val="10"/>
      <color rgb="FFFFFFFF"/>
      <name val="游ゴシック"/>
      <family val="3"/>
      <charset val="128"/>
    </font>
    <font>
      <b/>
      <sz val="10"/>
      <color rgb="FFFFFFFF"/>
      <name val="Noto Sans CJK SC"/>
      <family val="2"/>
      <charset val="1"/>
    </font>
    <font>
      <sz val="9"/>
      <color rgb="FF1A1A1A"/>
      <name val="游ゴシック"/>
      <family val="3"/>
      <charset val="128"/>
    </font>
    <font>
      <sz val="10"/>
      <color rgb="FF006100"/>
      <name val="游ゴシック"/>
      <family val="3"/>
      <charset val="128"/>
    </font>
    <font>
      <b/>
      <sz val="14"/>
      <color rgb="FFFFFFFF"/>
      <name val="Noto Sans CJK SC"/>
      <family val="2"/>
      <charset val="1"/>
    </font>
    <font>
      <b/>
      <sz val="11"/>
      <color rgb="FFFFFFFF"/>
      <name val="Noto Sans CJK SC"/>
      <family val="2"/>
      <charset val="1"/>
    </font>
    <font>
      <b/>
      <sz val="11"/>
      <color rgb="FF0000FF"/>
      <name val="游ゴシック"/>
      <family val="3"/>
      <charset val="128"/>
    </font>
    <font>
      <sz val="9"/>
      <color rgb="FF1A1A1A"/>
      <name val="Noto Sans CJK SC"/>
      <family val="2"/>
      <charset val="1"/>
    </font>
    <font>
      <b/>
      <sz val="11"/>
      <name val="Noto Sans CJK SC"/>
      <family val="2"/>
      <charset val="1"/>
    </font>
    <font>
      <b/>
      <sz val="14"/>
      <color rgb="FF1A1A1A"/>
      <name val="游ゴシック"/>
      <family val="3"/>
      <charset val="128"/>
    </font>
    <font>
      <b/>
      <sz val="14"/>
      <color rgb="FF1A1A1A"/>
      <name val="Noto Sans CJK SC"/>
      <family val="2"/>
      <charset val="1"/>
    </font>
    <font>
      <sz val="6"/>
      <name val="ＭＳ Ｐゴシック"/>
      <family val="3"/>
      <charset val="128"/>
    </font>
  </fonts>
  <fills count="10">
    <fill>
      <patternFill patternType="none"/>
    </fill>
    <fill>
      <patternFill patternType="gray125"/>
    </fill>
    <fill>
      <patternFill patternType="solid">
        <fgColor rgb="FFC9A961"/>
        <bgColor rgb="FFA88A45"/>
      </patternFill>
    </fill>
    <fill>
      <patternFill patternType="solid">
        <fgColor rgb="FFEDE0BC"/>
        <bgColor rgb="FFFFEB9C"/>
      </patternFill>
    </fill>
    <fill>
      <patternFill patternType="solid">
        <fgColor rgb="FF1A1A1A"/>
        <bgColor rgb="FF003300"/>
      </patternFill>
    </fill>
    <fill>
      <patternFill patternType="solid">
        <fgColor rgb="FFF5F5F5"/>
        <bgColor rgb="FFFFF4F0"/>
      </patternFill>
    </fill>
    <fill>
      <patternFill patternType="solid">
        <fgColor rgb="FFFFF4F0"/>
        <bgColor rgb="FFF5F5F5"/>
      </patternFill>
    </fill>
    <fill>
      <patternFill patternType="solid">
        <fgColor rgb="FFFFFCEB"/>
        <bgColor rgb="FFFFF4F0"/>
      </patternFill>
    </fill>
    <fill>
      <patternFill patternType="solid">
        <fgColor rgb="FFFFEB9C"/>
        <bgColor rgb="FFEDE0BC"/>
      </patternFill>
    </fill>
    <fill>
      <patternFill patternType="solid">
        <fgColor rgb="FFFFC7CE"/>
        <bgColor rgb="FFEDE0BC"/>
      </patternFill>
    </fill>
  </fills>
  <borders count="3">
    <border>
      <left/>
      <right/>
      <top/>
      <bottom/>
      <diagonal/>
    </border>
    <border>
      <left style="thin">
        <color rgb="FFBFBFBF"/>
      </left>
      <right style="thin">
        <color rgb="FFBFBFBF"/>
      </right>
      <top style="thin">
        <color rgb="FFBFBFBF"/>
      </top>
      <bottom style="thin">
        <color rgb="FFBFBFBF"/>
      </bottom>
      <diagonal/>
    </border>
    <border>
      <left style="medium">
        <color rgb="FF1A1A1A"/>
      </left>
      <right style="medium">
        <color rgb="FF1A1A1A"/>
      </right>
      <top style="medium">
        <color rgb="FF1A1A1A"/>
      </top>
      <bottom style="medium">
        <color rgb="FF1A1A1A"/>
      </bottom>
      <diagonal/>
    </border>
  </borders>
  <cellStyleXfs count="1">
    <xf numFmtId="0" fontId="0" fillId="0" borderId="0"/>
  </cellStyleXfs>
  <cellXfs count="70">
    <xf numFmtId="0" fontId="0" fillId="0" borderId="0" xfId="0"/>
    <xf numFmtId="0" fontId="25" fillId="0" borderId="0" xfId="0" applyFont="1" applyAlignment="1">
      <alignment horizontal="center"/>
    </xf>
    <xf numFmtId="0" fontId="23" fillId="0" borderId="1" xfId="0" applyFont="1" applyBorder="1" applyAlignment="1">
      <alignment horizontal="left" vertical="top" wrapText="1"/>
    </xf>
    <xf numFmtId="0" fontId="21" fillId="0" borderId="1" xfId="0" applyFont="1" applyBorder="1" applyAlignment="1">
      <alignment horizontal="left" vertical="center" wrapText="1"/>
    </xf>
    <xf numFmtId="0" fontId="17" fillId="7" borderId="1" xfId="0" applyFont="1" applyFill="1" applyBorder="1" applyAlignment="1">
      <alignment horizontal="left" vertical="center" wrapText="1"/>
    </xf>
    <xf numFmtId="0" fontId="4" fillId="6" borderId="1" xfId="0" applyFont="1" applyFill="1" applyBorder="1" applyAlignment="1">
      <alignment horizontal="left" vertical="top" wrapText="1"/>
    </xf>
    <xf numFmtId="0" fontId="16" fillId="0" borderId="0" xfId="0" applyFont="1" applyAlignment="1">
      <alignment horizontal="center" vertical="center" wrapText="1"/>
    </xf>
    <xf numFmtId="0" fontId="14" fillId="0" borderId="0" xfId="0" applyFont="1" applyAlignment="1">
      <alignment horizontal="center" vertical="center" wrapText="1"/>
    </xf>
    <xf numFmtId="0" fontId="12" fillId="0" borderId="1" xfId="0" applyFont="1" applyBorder="1" applyAlignment="1">
      <alignment horizontal="left" vertical="top" wrapText="1"/>
    </xf>
    <xf numFmtId="0" fontId="7" fillId="5" borderId="1" xfId="0" applyFont="1" applyFill="1" applyBorder="1" applyAlignment="1">
      <alignment horizontal="left" vertical="center" wrapText="1"/>
    </xf>
    <xf numFmtId="0" fontId="4" fillId="0" borderId="1" xfId="0" applyFont="1" applyBorder="1" applyAlignment="1">
      <alignment horizontal="left" vertical="center" wrapText="1"/>
    </xf>
    <xf numFmtId="0" fontId="11" fillId="0" borderId="1" xfId="0" applyFont="1" applyBorder="1" applyAlignment="1">
      <alignment horizontal="center" vertical="center" wrapText="1"/>
    </xf>
    <xf numFmtId="0" fontId="4" fillId="0" borderId="1" xfId="0" applyFont="1" applyBorder="1" applyAlignment="1">
      <alignment horizontal="left" vertical="top" wrapText="1"/>
    </xf>
    <xf numFmtId="0" fontId="3" fillId="3" borderId="1" xfId="0" applyFont="1" applyFill="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right" vertical="center"/>
    </xf>
    <xf numFmtId="0" fontId="0" fillId="2" borderId="0" xfId="0" applyFill="1"/>
    <xf numFmtId="0" fontId="4" fillId="0" borderId="1" xfId="0" applyFont="1" applyBorder="1" applyAlignment="1">
      <alignment horizontal="left" vertical="top" wrapText="1"/>
    </xf>
    <xf numFmtId="0" fontId="6" fillId="4"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8" fillId="0" borderId="0" xfId="0" applyFont="1" applyAlignment="1">
      <alignment horizontal="right" vertical="center"/>
    </xf>
    <xf numFmtId="0" fontId="3" fillId="5"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18" fillId="5" borderId="1" xfId="0" applyFont="1" applyFill="1" applyBorder="1" applyAlignment="1">
      <alignment horizontal="left" vertical="center" wrapText="1"/>
    </xf>
    <xf numFmtId="176" fontId="20" fillId="7" borderId="1" xfId="0" applyNumberFormat="1" applyFont="1" applyFill="1" applyBorder="1" applyAlignment="1">
      <alignment horizontal="center" vertical="center" wrapText="1"/>
    </xf>
    <xf numFmtId="0" fontId="0" fillId="0" borderId="1" xfId="0" applyBorder="1"/>
    <xf numFmtId="0" fontId="28" fillId="4" borderId="2" xfId="0" applyFont="1" applyFill="1" applyBorder="1" applyAlignment="1">
      <alignment horizontal="center" vertical="center" wrapText="1"/>
    </xf>
    <xf numFmtId="0" fontId="29" fillId="4" borderId="2" xfId="0" applyFont="1" applyFill="1" applyBorder="1" applyAlignment="1">
      <alignment horizontal="center" vertical="center" wrapText="1"/>
    </xf>
    <xf numFmtId="0" fontId="30"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78" fontId="19" fillId="0" borderId="1" xfId="0" applyNumberFormat="1" applyFont="1" applyBorder="1" applyAlignment="1">
      <alignment horizontal="right" vertical="center"/>
    </xf>
    <xf numFmtId="176" fontId="31" fillId="0" borderId="1" xfId="0" applyNumberFormat="1" applyFont="1" applyBorder="1" applyAlignment="1">
      <alignment horizontal="right" vertical="center"/>
    </xf>
    <xf numFmtId="177" fontId="19" fillId="0" borderId="1" xfId="0" applyNumberFormat="1" applyFont="1" applyBorder="1" applyAlignment="1">
      <alignment horizontal="right" vertical="center"/>
    </xf>
    <xf numFmtId="0" fontId="5" fillId="0" borderId="1" xfId="0" applyFont="1" applyBorder="1" applyAlignment="1">
      <alignment horizontal="center" vertical="center" wrapText="1"/>
    </xf>
    <xf numFmtId="0" fontId="32" fillId="4" borderId="2" xfId="0" applyFont="1" applyFill="1" applyBorder="1" applyAlignment="1">
      <alignment horizontal="center" vertical="center" wrapText="1"/>
    </xf>
    <xf numFmtId="178" fontId="6" fillId="4" borderId="2" xfId="0" applyNumberFormat="1" applyFont="1" applyFill="1" applyBorder="1" applyAlignment="1">
      <alignment horizontal="right" vertical="center"/>
    </xf>
    <xf numFmtId="0" fontId="0" fillId="4" borderId="2" xfId="0" applyFill="1" applyBorder="1"/>
    <xf numFmtId="177" fontId="6" fillId="4" borderId="2" xfId="0" applyNumberFormat="1" applyFont="1" applyFill="1" applyBorder="1" applyAlignment="1">
      <alignment horizontal="right" vertical="center"/>
    </xf>
    <xf numFmtId="0" fontId="19" fillId="0" borderId="1" xfId="0" applyFont="1" applyBorder="1" applyAlignment="1">
      <alignment horizontal="center" vertical="center" wrapText="1"/>
    </xf>
    <xf numFmtId="179" fontId="19" fillId="0" borderId="1" xfId="0" applyNumberFormat="1" applyFont="1" applyBorder="1" applyAlignment="1">
      <alignment horizontal="right" vertical="center"/>
    </xf>
    <xf numFmtId="55" fontId="5" fillId="0" borderId="1" xfId="0" applyNumberFormat="1" applyFont="1" applyBorder="1" applyAlignment="1">
      <alignment horizontal="center" vertical="center" wrapText="1"/>
    </xf>
    <xf numFmtId="180" fontId="19" fillId="0" borderId="1" xfId="0" applyNumberFormat="1" applyFont="1" applyBorder="1" applyAlignment="1">
      <alignment horizontal="right" vertical="center"/>
    </xf>
    <xf numFmtId="177" fontId="31" fillId="0" borderId="1" xfId="0" applyNumberFormat="1" applyFont="1" applyBorder="1" applyAlignment="1">
      <alignment horizontal="right" vertical="center"/>
    </xf>
    <xf numFmtId="0" fontId="19" fillId="0" borderId="1" xfId="0" applyFont="1" applyBorder="1" applyAlignment="1">
      <alignment horizontal="left" vertical="center" wrapText="1"/>
    </xf>
    <xf numFmtId="179" fontId="6" fillId="4" borderId="2" xfId="0" applyNumberFormat="1" applyFont="1" applyFill="1" applyBorder="1" applyAlignment="1">
      <alignment horizontal="right" vertical="center"/>
    </xf>
    <xf numFmtId="181" fontId="34" fillId="7" borderId="1" xfId="0" applyNumberFormat="1" applyFont="1" applyFill="1" applyBorder="1" applyAlignment="1">
      <alignment horizontal="center" vertical="center" wrapText="1"/>
    </xf>
    <xf numFmtId="0" fontId="19" fillId="5" borderId="1" xfId="0" applyFont="1" applyFill="1" applyBorder="1" applyAlignment="1">
      <alignment horizontal="center" vertical="center" wrapText="1"/>
    </xf>
    <xf numFmtId="178" fontId="5" fillId="0" borderId="1" xfId="0" applyNumberFormat="1" applyFont="1" applyBorder="1" applyAlignment="1">
      <alignment horizontal="right" vertical="center"/>
    </xf>
    <xf numFmtId="177" fontId="5" fillId="0" borderId="1" xfId="0" applyNumberFormat="1" applyFont="1" applyBorder="1" applyAlignment="1">
      <alignment horizontal="right" vertical="center"/>
    </xf>
    <xf numFmtId="179" fontId="5" fillId="0" borderId="1" xfId="0" applyNumberFormat="1" applyFont="1" applyBorder="1" applyAlignment="1">
      <alignment horizontal="right" vertical="center"/>
    </xf>
    <xf numFmtId="0" fontId="30" fillId="8"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0" fontId="36" fillId="5" borderId="1" xfId="0" applyFont="1" applyFill="1" applyBorder="1" applyAlignment="1">
      <alignment horizontal="left" vertical="center" wrapText="1"/>
    </xf>
    <xf numFmtId="178" fontId="37" fillId="0" borderId="1" xfId="0" applyNumberFormat="1" applyFont="1" applyBorder="1" applyAlignment="1">
      <alignment horizontal="right" vertical="center"/>
    </xf>
    <xf numFmtId="179" fontId="37" fillId="0" borderId="1" xfId="0" applyNumberFormat="1" applyFont="1" applyBorder="1" applyAlignment="1">
      <alignment horizontal="right" vertical="center"/>
    </xf>
    <xf numFmtId="177" fontId="37" fillId="0" borderId="1" xfId="0" applyNumberFormat="1" applyFont="1" applyBorder="1" applyAlignment="1">
      <alignment horizontal="right" vertical="center"/>
    </xf>
    <xf numFmtId="0" fontId="36" fillId="5" borderId="1" xfId="0" applyFont="1" applyFill="1" applyBorder="1" applyAlignment="1">
      <alignment horizontal="center" vertical="center" wrapText="1"/>
    </xf>
    <xf numFmtId="0" fontId="38" fillId="0" borderId="1" xfId="0" applyFont="1" applyBorder="1" applyAlignment="1">
      <alignment horizontal="center" vertical="center" wrapText="1"/>
    </xf>
    <xf numFmtId="0" fontId="26" fillId="5" borderId="1" xfId="0" applyFont="1" applyFill="1" applyBorder="1" applyAlignment="1">
      <alignment horizontal="center" vertical="center" wrapText="1"/>
    </xf>
    <xf numFmtId="0" fontId="27" fillId="0" borderId="1" xfId="0" applyFont="1" applyBorder="1" applyAlignment="1">
      <alignment horizontal="center" vertical="center" wrapText="1"/>
    </xf>
    <xf numFmtId="177" fontId="27" fillId="0" borderId="1" xfId="0" applyNumberFormat="1" applyFont="1" applyBorder="1" applyAlignment="1">
      <alignment horizontal="center" vertical="center" wrapText="1"/>
    </xf>
    <xf numFmtId="0" fontId="21" fillId="0" borderId="0" xfId="0" applyFont="1" applyAlignment="1">
      <alignment horizontal="left" vertical="center" wrapText="1"/>
    </xf>
    <xf numFmtId="0" fontId="32" fillId="4" borderId="2" xfId="0" applyFont="1" applyFill="1" applyBorder="1" applyAlignment="1">
      <alignment horizontal="center" vertical="center" wrapText="1"/>
    </xf>
    <xf numFmtId="0" fontId="0" fillId="0" borderId="1" xfId="0" applyBorder="1"/>
    <xf numFmtId="0" fontId="22" fillId="0" borderId="0" xfId="0" applyFont="1" applyAlignment="1">
      <alignment horizontal="left" vertical="center" wrapText="1"/>
    </xf>
    <xf numFmtId="0" fontId="33" fillId="4" borderId="2" xfId="0" applyFont="1" applyFill="1" applyBorder="1" applyAlignment="1">
      <alignment horizontal="center" vertical="center" wrapText="1"/>
    </xf>
    <xf numFmtId="0" fontId="35" fillId="0" borderId="0" xfId="0" applyFont="1" applyAlignment="1">
      <alignment horizontal="right" vertical="center"/>
    </xf>
    <xf numFmtId="0" fontId="4" fillId="5" borderId="1" xfId="0" applyFont="1" applyFill="1" applyBorder="1" applyAlignment="1">
      <alignment horizontal="left" vertical="center" wrapText="1"/>
    </xf>
  </cellXfs>
  <cellStyles count="1">
    <cellStyle name="標準" xfId="0" builtinId="0"/>
  </cellStyles>
  <dxfs count="11">
    <dxf>
      <fill>
        <patternFill>
          <bgColor rgb="FFFFEB9C"/>
        </patternFill>
      </fill>
    </dxf>
    <dxf>
      <font>
        <b/>
        <sz val="14"/>
        <color rgb="FF9C0006"/>
        <name val="游ゴシック"/>
        <charset val="1"/>
      </font>
      <fill>
        <patternFill>
          <bgColor rgb="FFFFC7CE"/>
        </patternFill>
      </fill>
    </dxf>
    <dxf>
      <fill>
        <patternFill>
          <bgColor rgb="FFFFEB9C"/>
        </patternFill>
      </fill>
    </dxf>
    <dxf>
      <font>
        <b/>
        <sz val="14"/>
        <color rgb="FF9C0006"/>
        <name val="游ゴシック"/>
        <charset val="1"/>
      </font>
      <fill>
        <patternFill>
          <bgColor rgb="FFFFC7CE"/>
        </patternFill>
      </fill>
    </dxf>
    <dxf>
      <fill>
        <patternFill>
          <bgColor rgb="FFFFEB9C"/>
        </patternFill>
      </fill>
    </dxf>
    <dxf>
      <font>
        <b/>
        <sz val="10"/>
        <color rgb="FF9C0006"/>
        <name val="游ゴシック"/>
        <charset val="1"/>
      </font>
      <fill>
        <patternFill>
          <bgColor rgb="FFFFC7CE"/>
        </patternFill>
      </fill>
    </dxf>
    <dxf>
      <fill>
        <patternFill>
          <bgColor rgb="FFC6EFCE"/>
        </patternFill>
      </fill>
    </dxf>
    <dxf>
      <fill>
        <patternFill>
          <bgColor rgb="FFDDEBF7"/>
        </patternFill>
      </fill>
    </dxf>
    <dxf>
      <fill>
        <patternFill>
          <bgColor rgb="FFFFEB9C"/>
        </patternFill>
      </fill>
    </dxf>
    <dxf>
      <fill>
        <patternFill>
          <bgColor rgb="FFFFC7CE"/>
        </patternFill>
      </fill>
    </dxf>
    <dxf>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BFBFBF"/>
      <rgbColor rgb="FF808080"/>
      <rgbColor rgb="FF9999FF"/>
      <rgbColor rgb="FF993366"/>
      <rgbColor rgb="FFFFFCEB"/>
      <rgbColor rgb="FFDDEBF7"/>
      <rgbColor rgb="FF660066"/>
      <rgbColor rgb="FFC9A961"/>
      <rgbColor rgb="FF0066CC"/>
      <rgbColor rgb="FFEDE0BC"/>
      <rgbColor rgb="FF000080"/>
      <rgbColor rgb="FFFF00FF"/>
      <rgbColor rgb="FFFFFF00"/>
      <rgbColor rgb="FF00FFFF"/>
      <rgbColor rgb="FF800080"/>
      <rgbColor rgb="FF800000"/>
      <rgbColor rgb="FF008080"/>
      <rgbColor rgb="FF0000FF"/>
      <rgbColor rgb="FF00CCFF"/>
      <rgbColor rgb="FFF5F5F5"/>
      <rgbColor rgb="FFC6EFCE"/>
      <rgbColor rgb="FFFFEB9C"/>
      <rgbColor rgb="FFFFF4F0"/>
      <rgbColor rgb="FFFF99CC"/>
      <rgbColor rgb="FFCC99FF"/>
      <rgbColor rgb="FFFFC7CE"/>
      <rgbColor rgb="FF3366FF"/>
      <rgbColor rgb="FF33CCCC"/>
      <rgbColor rgb="FF99CC00"/>
      <rgbColor rgb="FFFFCC00"/>
      <rgbColor rgb="FFFF9900"/>
      <rgbColor rgb="FFFF6600"/>
      <rgbColor rgb="FF595959"/>
      <rgbColor rgb="FFA88A45"/>
      <rgbColor rgb="FF003366"/>
      <rgbColor rgb="FF339966"/>
      <rgbColor rgb="FF003300"/>
      <rgbColor rgb="FF1A1A1A"/>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70"/>
  <sheetViews>
    <sheetView showGridLines="0" topLeftCell="A31" zoomScaleNormal="100" workbookViewId="0"/>
  </sheetViews>
  <sheetFormatPr defaultColWidth="8.7109375" defaultRowHeight="15"/>
  <cols>
    <col min="1" max="1" width="3" customWidth="1"/>
    <col min="2" max="2" width="11" customWidth="1"/>
    <col min="3" max="3" width="26" customWidth="1"/>
    <col min="4" max="4" width="70" customWidth="1"/>
    <col min="5" max="5" width="4" customWidth="1"/>
  </cols>
  <sheetData>
    <row r="2" spans="2:4" ht="36" customHeight="1">
      <c r="B2" s="14" t="s">
        <v>0</v>
      </c>
      <c r="C2" s="14"/>
      <c r="D2" s="15" t="s">
        <v>1</v>
      </c>
    </row>
    <row r="3" spans="2:4" ht="3.75" customHeight="1">
      <c r="B3" s="16"/>
      <c r="C3" s="16"/>
      <c r="D3" s="16"/>
    </row>
    <row r="4" spans="2:4" ht="7.5" customHeight="1"/>
    <row r="5" spans="2:4" ht="27.75" customHeight="1">
      <c r="B5" s="13" t="s">
        <v>2</v>
      </c>
      <c r="C5" s="13"/>
      <c r="D5" s="13"/>
    </row>
    <row r="6" spans="2:4" ht="99.75" customHeight="1">
      <c r="B6" s="12" t="s">
        <v>3</v>
      </c>
      <c r="C6" s="12"/>
      <c r="D6" s="12"/>
    </row>
    <row r="8" spans="2:4" ht="27.75" customHeight="1">
      <c r="B8" s="13" t="s">
        <v>4</v>
      </c>
      <c r="C8" s="13"/>
      <c r="D8" s="13"/>
    </row>
    <row r="9" spans="2:4" ht="55.5" customHeight="1">
      <c r="B9" s="18" t="s">
        <v>5</v>
      </c>
      <c r="C9" s="19" t="s">
        <v>6</v>
      </c>
      <c r="D9" s="17" t="s">
        <v>7</v>
      </c>
    </row>
    <row r="10" spans="2:4" ht="55.5" customHeight="1">
      <c r="B10" s="18" t="s">
        <v>8</v>
      </c>
      <c r="C10" s="19" t="s">
        <v>9</v>
      </c>
      <c r="D10" s="17" t="s">
        <v>10</v>
      </c>
    </row>
    <row r="11" spans="2:4" ht="55.5" customHeight="1">
      <c r="B11" s="18" t="s">
        <v>11</v>
      </c>
      <c r="C11" s="19" t="s">
        <v>12</v>
      </c>
      <c r="D11" s="17" t="s">
        <v>13</v>
      </c>
    </row>
    <row r="12" spans="2:4" ht="55.5" customHeight="1">
      <c r="B12" s="18" t="s">
        <v>14</v>
      </c>
      <c r="C12" s="19" t="s">
        <v>15</v>
      </c>
      <c r="D12" s="17" t="s">
        <v>16</v>
      </c>
    </row>
    <row r="13" spans="2:4" ht="55.5" customHeight="1">
      <c r="B13" s="18" t="s">
        <v>17</v>
      </c>
      <c r="C13" s="19" t="s">
        <v>18</v>
      </c>
      <c r="D13" s="17" t="s">
        <v>19</v>
      </c>
    </row>
    <row r="14" spans="2:4" ht="55.5" customHeight="1">
      <c r="B14" s="18" t="s">
        <v>20</v>
      </c>
      <c r="C14" s="19" t="s">
        <v>21</v>
      </c>
      <c r="D14" s="17" t="s">
        <v>22</v>
      </c>
    </row>
    <row r="15" spans="2:4" ht="55.5" customHeight="1">
      <c r="B15" s="18" t="s">
        <v>23</v>
      </c>
      <c r="C15" s="19" t="s">
        <v>24</v>
      </c>
      <c r="D15" s="17" t="s">
        <v>25</v>
      </c>
    </row>
    <row r="16" spans="2:4" ht="55.5" customHeight="1">
      <c r="B16" s="18" t="s">
        <v>26</v>
      </c>
      <c r="C16" s="19" t="s">
        <v>27</v>
      </c>
      <c r="D16" s="17" t="s">
        <v>28</v>
      </c>
    </row>
    <row r="17" spans="2:4" ht="12" customHeight="1"/>
    <row r="18" spans="2:4" ht="27.75" customHeight="1">
      <c r="B18" s="13" t="s">
        <v>29</v>
      </c>
      <c r="C18" s="13"/>
      <c r="D18" s="13"/>
    </row>
    <row r="19" spans="2:4" ht="49.5" customHeight="1">
      <c r="B19" s="18" t="s">
        <v>30</v>
      </c>
      <c r="C19" s="19" t="s">
        <v>31</v>
      </c>
      <c r="D19" s="17" t="s">
        <v>32</v>
      </c>
    </row>
    <row r="20" spans="2:4" ht="49.5" customHeight="1">
      <c r="B20" s="18" t="s">
        <v>33</v>
      </c>
      <c r="C20" s="19" t="s">
        <v>34</v>
      </c>
      <c r="D20" s="17" t="s">
        <v>35</v>
      </c>
    </row>
    <row r="21" spans="2:4" ht="49.5" customHeight="1">
      <c r="B21" s="18" t="s">
        <v>36</v>
      </c>
      <c r="C21" s="19" t="s">
        <v>37</v>
      </c>
      <c r="D21" s="17" t="s">
        <v>38</v>
      </c>
    </row>
    <row r="22" spans="2:4" ht="49.5" customHeight="1">
      <c r="B22" s="18" t="s">
        <v>39</v>
      </c>
      <c r="C22" s="19" t="s">
        <v>40</v>
      </c>
      <c r="D22" s="17" t="s">
        <v>41</v>
      </c>
    </row>
    <row r="23" spans="2:4" ht="12" customHeight="1"/>
    <row r="24" spans="2:4" ht="27.75" customHeight="1">
      <c r="B24" s="13" t="s">
        <v>42</v>
      </c>
      <c r="C24" s="13"/>
      <c r="D24" s="13"/>
    </row>
    <row r="25" spans="2:4" ht="31.5" customHeight="1">
      <c r="B25" s="20" t="s">
        <v>43</v>
      </c>
      <c r="C25" s="19" t="s">
        <v>44</v>
      </c>
      <c r="D25" s="17" t="s">
        <v>45</v>
      </c>
    </row>
    <row r="26" spans="2:4" ht="31.5" customHeight="1">
      <c r="B26" s="20" t="s">
        <v>46</v>
      </c>
      <c r="C26" s="19" t="s">
        <v>47</v>
      </c>
      <c r="D26" s="17" t="s">
        <v>48</v>
      </c>
    </row>
    <row r="27" spans="2:4" ht="31.5" customHeight="1">
      <c r="B27" s="20" t="s">
        <v>49</v>
      </c>
      <c r="C27" s="19" t="s">
        <v>50</v>
      </c>
      <c r="D27" s="17" t="s">
        <v>51</v>
      </c>
    </row>
    <row r="28" spans="2:4" ht="31.5" customHeight="1">
      <c r="B28" s="20" t="s">
        <v>52</v>
      </c>
      <c r="C28" s="19" t="s">
        <v>53</v>
      </c>
      <c r="D28" s="17" t="s">
        <v>54</v>
      </c>
    </row>
    <row r="29" spans="2:4" ht="31.5" customHeight="1">
      <c r="B29" s="20" t="s">
        <v>55</v>
      </c>
      <c r="C29" s="19" t="s">
        <v>56</v>
      </c>
      <c r="D29" s="17" t="s">
        <v>57</v>
      </c>
    </row>
    <row r="30" spans="2:4" ht="31.5" customHeight="1">
      <c r="B30" s="20" t="s">
        <v>58</v>
      </c>
      <c r="C30" s="19" t="s">
        <v>59</v>
      </c>
      <c r="D30" s="17" t="s">
        <v>60</v>
      </c>
    </row>
    <row r="31" spans="2:4" ht="31.5" customHeight="1">
      <c r="B31" s="20" t="s">
        <v>61</v>
      </c>
      <c r="C31" s="19" t="s">
        <v>62</v>
      </c>
      <c r="D31" s="17" t="s">
        <v>63</v>
      </c>
    </row>
    <row r="32" spans="2:4" ht="12" customHeight="1"/>
    <row r="33" spans="2:4" ht="27.75" customHeight="1">
      <c r="B33" s="13" t="s">
        <v>64</v>
      </c>
      <c r="C33" s="13"/>
      <c r="D33" s="13"/>
    </row>
    <row r="34" spans="2:4" ht="37.5" customHeight="1">
      <c r="B34" s="20" t="s">
        <v>65</v>
      </c>
      <c r="C34" s="19" t="s">
        <v>66</v>
      </c>
      <c r="D34" s="17" t="s">
        <v>67</v>
      </c>
    </row>
    <row r="35" spans="2:4" ht="37.5" customHeight="1">
      <c r="B35" s="20" t="s">
        <v>65</v>
      </c>
      <c r="C35" s="19" t="s">
        <v>68</v>
      </c>
      <c r="D35" s="17" t="s">
        <v>69</v>
      </c>
    </row>
    <row r="36" spans="2:4" ht="37.5" customHeight="1">
      <c r="B36" s="20" t="s">
        <v>65</v>
      </c>
      <c r="C36" s="19" t="s">
        <v>70</v>
      </c>
      <c r="D36" s="17" t="s">
        <v>71</v>
      </c>
    </row>
    <row r="37" spans="2:4" ht="37.5" customHeight="1">
      <c r="B37" s="20" t="s">
        <v>65</v>
      </c>
      <c r="C37" s="19" t="s">
        <v>72</v>
      </c>
      <c r="D37" s="17" t="s">
        <v>73</v>
      </c>
    </row>
    <row r="38" spans="2:4" ht="37.5" customHeight="1">
      <c r="B38" s="20" t="s">
        <v>65</v>
      </c>
      <c r="C38" s="19" t="s">
        <v>74</v>
      </c>
      <c r="D38" s="17" t="s">
        <v>75</v>
      </c>
    </row>
    <row r="40" spans="2:4" ht="3.75" customHeight="1">
      <c r="B40" s="16"/>
      <c r="C40" s="16"/>
      <c r="D40" s="16"/>
    </row>
    <row r="41" spans="2:4" ht="12" customHeight="1"/>
    <row r="42" spans="2:4" ht="31.5" customHeight="1">
      <c r="B42" s="13" t="s">
        <v>76</v>
      </c>
      <c r="C42" s="13"/>
      <c r="D42" s="13"/>
    </row>
    <row r="43" spans="2:4" ht="30" customHeight="1">
      <c r="B43" s="11" t="s">
        <v>77</v>
      </c>
      <c r="C43" s="11"/>
      <c r="D43" s="11"/>
    </row>
    <row r="44" spans="2:4" ht="21.75" customHeight="1">
      <c r="B44" s="19" t="s">
        <v>78</v>
      </c>
      <c r="C44" s="10" t="s">
        <v>79</v>
      </c>
      <c r="D44" s="10"/>
    </row>
    <row r="45" spans="2:4" ht="21.75" customHeight="1">
      <c r="B45" s="19" t="s">
        <v>80</v>
      </c>
      <c r="C45" s="10" t="s">
        <v>81</v>
      </c>
      <c r="D45" s="10"/>
    </row>
    <row r="46" spans="2:4" ht="21.75" customHeight="1">
      <c r="B46" s="19" t="s">
        <v>82</v>
      </c>
      <c r="C46" s="10" t="s">
        <v>83</v>
      </c>
      <c r="D46" s="10"/>
    </row>
    <row r="47" spans="2:4" ht="21.75" customHeight="1">
      <c r="B47" s="19" t="s">
        <v>84</v>
      </c>
      <c r="C47" s="10" t="s">
        <v>85</v>
      </c>
      <c r="D47" s="10"/>
    </row>
    <row r="48" spans="2:4" ht="9.75" customHeight="1"/>
    <row r="49" spans="2:4" ht="27.75" customHeight="1">
      <c r="B49" s="13" t="s">
        <v>86</v>
      </c>
      <c r="C49" s="13"/>
      <c r="D49" s="13"/>
    </row>
    <row r="50" spans="2:4" ht="24" customHeight="1">
      <c r="B50" s="9" t="s">
        <v>87</v>
      </c>
      <c r="C50" s="9"/>
      <c r="D50" s="9"/>
    </row>
    <row r="51" spans="2:4" ht="27.75" customHeight="1">
      <c r="B51" s="8" t="s">
        <v>88</v>
      </c>
      <c r="C51" s="8"/>
      <c r="D51" s="8"/>
    </row>
    <row r="52" spans="2:4" ht="24" customHeight="1">
      <c r="B52" s="9" t="s">
        <v>89</v>
      </c>
      <c r="C52" s="9"/>
      <c r="D52" s="9"/>
    </row>
    <row r="53" spans="2:4" ht="27.75" customHeight="1">
      <c r="B53" s="8" t="s">
        <v>90</v>
      </c>
      <c r="C53" s="8"/>
      <c r="D53" s="8"/>
    </row>
    <row r="54" spans="2:4" ht="24" customHeight="1">
      <c r="B54" s="9" t="s">
        <v>91</v>
      </c>
      <c r="C54" s="9"/>
      <c r="D54" s="9"/>
    </row>
    <row r="55" spans="2:4" ht="54" customHeight="1">
      <c r="B55" s="8" t="s">
        <v>92</v>
      </c>
      <c r="C55" s="8"/>
      <c r="D55" s="8"/>
    </row>
    <row r="56" spans="2:4" ht="24" customHeight="1">
      <c r="B56" s="9" t="s">
        <v>93</v>
      </c>
      <c r="C56" s="9"/>
      <c r="D56" s="9"/>
    </row>
    <row r="57" spans="2:4" ht="27.75" customHeight="1">
      <c r="B57" s="8" t="s">
        <v>94</v>
      </c>
      <c r="C57" s="8"/>
      <c r="D57" s="8"/>
    </row>
    <row r="58" spans="2:4" ht="24" customHeight="1">
      <c r="B58" s="9" t="s">
        <v>95</v>
      </c>
      <c r="C58" s="9"/>
      <c r="D58" s="9"/>
    </row>
    <row r="59" spans="2:4" ht="27.75" customHeight="1">
      <c r="B59" s="8" t="s">
        <v>96</v>
      </c>
      <c r="C59" s="8"/>
      <c r="D59" s="8"/>
    </row>
    <row r="60" spans="2:4" ht="9.75" customHeight="1"/>
    <row r="61" spans="2:4" ht="27.75" customHeight="1">
      <c r="B61" s="13" t="s">
        <v>97</v>
      </c>
      <c r="C61" s="13"/>
      <c r="D61" s="13"/>
    </row>
    <row r="62" spans="2:4" ht="60" customHeight="1">
      <c r="B62" s="8" t="s">
        <v>98</v>
      </c>
      <c r="C62" s="8"/>
      <c r="D62" s="8"/>
    </row>
    <row r="63" spans="2:4" ht="9.75" customHeight="1"/>
    <row r="64" spans="2:4" ht="24" customHeight="1">
      <c r="B64" s="13" t="s">
        <v>99</v>
      </c>
      <c r="C64" s="13"/>
      <c r="D64" s="13"/>
    </row>
    <row r="65" spans="2:4" ht="36" customHeight="1">
      <c r="B65" s="8" t="s">
        <v>100</v>
      </c>
      <c r="C65" s="8"/>
      <c r="D65" s="8"/>
    </row>
    <row r="67" spans="2:4" ht="3.75" customHeight="1">
      <c r="B67" s="16"/>
      <c r="C67" s="16"/>
      <c r="D67" s="16"/>
    </row>
    <row r="68" spans="2:4" ht="7.5" customHeight="1"/>
    <row r="69" spans="2:4" ht="21.75" customHeight="1">
      <c r="B69" s="7" t="s">
        <v>101</v>
      </c>
      <c r="C69" s="7"/>
      <c r="D69" s="7"/>
    </row>
    <row r="70" spans="2:4" ht="18" customHeight="1">
      <c r="B70" s="6" t="s">
        <v>102</v>
      </c>
      <c r="C70" s="6"/>
      <c r="D70" s="6"/>
    </row>
  </sheetData>
  <mergeCells count="30">
    <mergeCell ref="B62:D62"/>
    <mergeCell ref="B64:D64"/>
    <mergeCell ref="B65:D65"/>
    <mergeCell ref="B69:D69"/>
    <mergeCell ref="B70:D70"/>
    <mergeCell ref="B56:D56"/>
    <mergeCell ref="B57:D57"/>
    <mergeCell ref="B58:D58"/>
    <mergeCell ref="B59:D59"/>
    <mergeCell ref="B61:D61"/>
    <mergeCell ref="B51:D51"/>
    <mergeCell ref="B52:D52"/>
    <mergeCell ref="B53:D53"/>
    <mergeCell ref="B54:D54"/>
    <mergeCell ref="B55:D55"/>
    <mergeCell ref="C45:D45"/>
    <mergeCell ref="C46:D46"/>
    <mergeCell ref="C47:D47"/>
    <mergeCell ref="B49:D49"/>
    <mergeCell ref="B50:D50"/>
    <mergeCell ref="B24:D24"/>
    <mergeCell ref="B33:D33"/>
    <mergeCell ref="B42:D42"/>
    <mergeCell ref="B43:D43"/>
    <mergeCell ref="C44:D44"/>
    <mergeCell ref="B2:C2"/>
    <mergeCell ref="B5:D5"/>
    <mergeCell ref="B6:D6"/>
    <mergeCell ref="B8:D8"/>
    <mergeCell ref="B18:D18"/>
  </mergeCells>
  <phoneticPr fontId="39"/>
  <pageMargins left="0.3" right="0.3" top="0.4" bottom="0.4"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E21"/>
  <sheetViews>
    <sheetView showGridLines="0" topLeftCell="A10" zoomScaleNormal="100" workbookViewId="0"/>
  </sheetViews>
  <sheetFormatPr defaultColWidth="8.7109375" defaultRowHeight="15"/>
  <cols>
    <col min="1" max="1" width="2" customWidth="1"/>
    <col min="2" max="2" width="22" customWidth="1"/>
    <col min="3" max="3" width="28" customWidth="1"/>
    <col min="4" max="4" width="22" customWidth="1"/>
    <col min="5" max="5" width="28" customWidth="1"/>
    <col min="6" max="6" width="4" customWidth="1"/>
  </cols>
  <sheetData>
    <row r="2" spans="2:5" ht="31.5" customHeight="1">
      <c r="B2" s="14" t="s">
        <v>103</v>
      </c>
      <c r="C2" s="14"/>
      <c r="D2" s="14"/>
      <c r="E2" s="21" t="s">
        <v>104</v>
      </c>
    </row>
    <row r="3" spans="2:5" ht="3.75" customHeight="1">
      <c r="B3" s="16"/>
      <c r="C3" s="16"/>
      <c r="D3" s="16"/>
      <c r="E3" s="16"/>
    </row>
    <row r="4" spans="2:5" ht="6" customHeight="1"/>
    <row r="5" spans="2:5" ht="36" customHeight="1">
      <c r="B5" s="5" t="s">
        <v>105</v>
      </c>
      <c r="C5" s="5"/>
      <c r="D5" s="5"/>
      <c r="E5" s="5"/>
    </row>
    <row r="6" spans="2:5" ht="7.5" customHeight="1"/>
    <row r="7" spans="2:5" ht="25.5" customHeight="1">
      <c r="B7" s="13" t="s">
        <v>106</v>
      </c>
      <c r="C7" s="13"/>
      <c r="D7" s="13"/>
      <c r="E7" s="13"/>
    </row>
    <row r="8" spans="2:5" ht="25.5" customHeight="1">
      <c r="B8" s="22" t="s">
        <v>107</v>
      </c>
      <c r="C8" s="4"/>
      <c r="D8" s="4"/>
      <c r="E8" s="4"/>
    </row>
    <row r="9" spans="2:5" ht="25.5" customHeight="1">
      <c r="B9" s="22" t="s">
        <v>108</v>
      </c>
      <c r="C9" s="4"/>
      <c r="D9" s="4"/>
      <c r="E9" s="4"/>
    </row>
    <row r="10" spans="2:5" ht="25.5" customHeight="1">
      <c r="B10" s="22" t="s">
        <v>80</v>
      </c>
      <c r="C10" s="4"/>
      <c r="D10" s="4"/>
      <c r="E10" s="4"/>
    </row>
    <row r="11" spans="2:5" ht="25.5" customHeight="1">
      <c r="B11" s="22" t="s">
        <v>109</v>
      </c>
      <c r="C11" s="4"/>
      <c r="D11" s="4"/>
      <c r="E11" s="4"/>
    </row>
    <row r="12" spans="2:5" ht="25.5" customHeight="1">
      <c r="B12" s="22" t="s">
        <v>110</v>
      </c>
      <c r="C12" s="4"/>
      <c r="D12" s="4"/>
      <c r="E12" s="4"/>
    </row>
    <row r="13" spans="2:5" ht="25.5" customHeight="1">
      <c r="B13" s="22" t="s">
        <v>111</v>
      </c>
      <c r="C13" s="4"/>
      <c r="D13" s="4"/>
      <c r="E13" s="4"/>
    </row>
    <row r="14" spans="2:5" ht="25.5" customHeight="1">
      <c r="B14" s="23" t="s">
        <v>112</v>
      </c>
      <c r="C14" s="4"/>
      <c r="D14" s="4"/>
      <c r="E14" s="4"/>
    </row>
    <row r="15" spans="2:5" ht="7.5" customHeight="1"/>
    <row r="16" spans="2:5" ht="25.5" customHeight="1">
      <c r="B16" s="13" t="s">
        <v>113</v>
      </c>
      <c r="C16" s="13"/>
      <c r="D16" s="13"/>
      <c r="E16" s="13"/>
    </row>
    <row r="17" spans="2:5" ht="27.75" customHeight="1">
      <c r="B17" s="24" t="s">
        <v>114</v>
      </c>
      <c r="C17" s="25">
        <v>320</v>
      </c>
      <c r="D17" s="3" t="s">
        <v>115</v>
      </c>
      <c r="E17" s="3"/>
    </row>
    <row r="18" spans="2:5" ht="7.5" customHeight="1"/>
    <row r="19" spans="2:5" ht="79.5" customHeight="1">
      <c r="B19" s="2" t="s">
        <v>116</v>
      </c>
      <c r="C19" s="2"/>
      <c r="D19" s="2"/>
      <c r="E19" s="2"/>
    </row>
    <row r="21" spans="2:5">
      <c r="B21" s="1" t="s">
        <v>117</v>
      </c>
      <c r="C21" s="1"/>
      <c r="D21" s="1"/>
      <c r="E21" s="1"/>
    </row>
  </sheetData>
  <mergeCells count="14">
    <mergeCell ref="B16:E16"/>
    <mergeCell ref="D17:E17"/>
    <mergeCell ref="B19:E19"/>
    <mergeCell ref="B21:E21"/>
    <mergeCell ref="C10:E10"/>
    <mergeCell ref="C11:E11"/>
    <mergeCell ref="C12:E12"/>
    <mergeCell ref="C13:E13"/>
    <mergeCell ref="C14:E14"/>
    <mergeCell ref="B2:D2"/>
    <mergeCell ref="B5:E5"/>
    <mergeCell ref="B7:E7"/>
    <mergeCell ref="C8:E8"/>
    <mergeCell ref="C9:E9"/>
  </mergeCells>
  <phoneticPr fontId="39"/>
  <pageMargins left="0.3" right="0.3" top="0.4" bottom="0.4"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64"/>
  <sheetViews>
    <sheetView showGridLines="0" zoomScaleNormal="100" workbookViewId="0">
      <pane xSplit="3" ySplit="10" topLeftCell="D35" activePane="bottomRight" state="frozen"/>
      <selection pane="topRight" activeCell="D1" sqref="D1"/>
      <selection pane="bottomLeft" activeCell="A11" sqref="A11"/>
      <selection pane="bottomRight"/>
    </sheetView>
  </sheetViews>
  <sheetFormatPr defaultColWidth="8.7109375" defaultRowHeight="15"/>
  <cols>
    <col min="1" max="1" width="2" customWidth="1"/>
    <col min="2" max="2" width="5" customWidth="1"/>
    <col min="3" max="3" width="12" customWidth="1"/>
    <col min="4" max="4" width="22" customWidth="1"/>
    <col min="5" max="5" width="12" customWidth="1"/>
    <col min="6" max="6" width="11" customWidth="1"/>
    <col min="7" max="8" width="14" customWidth="1"/>
    <col min="9" max="9" width="22" customWidth="1"/>
    <col min="10" max="10" width="18" customWidth="1"/>
    <col min="11" max="11" width="4" customWidth="1"/>
  </cols>
  <sheetData>
    <row r="2" spans="2:10" ht="31.5" customHeight="1">
      <c r="B2" s="14" t="s">
        <v>9</v>
      </c>
      <c r="C2" s="14"/>
      <c r="D2" s="14"/>
      <c r="E2" s="14"/>
      <c r="F2" s="14"/>
      <c r="J2" s="21" t="s">
        <v>104</v>
      </c>
    </row>
    <row r="3" spans="2:10" ht="3.75" customHeight="1">
      <c r="B3" s="16"/>
      <c r="C3" s="16"/>
      <c r="D3" s="16"/>
      <c r="E3" s="16"/>
      <c r="F3" s="16"/>
      <c r="G3" s="16"/>
      <c r="H3" s="16"/>
      <c r="I3" s="16"/>
      <c r="J3" s="16"/>
    </row>
    <row r="4" spans="2:10" ht="6" customHeight="1"/>
    <row r="5" spans="2:10" ht="21.75" customHeight="1">
      <c r="B5" s="13" t="s">
        <v>118</v>
      </c>
      <c r="C5" s="13"/>
      <c r="D5" s="13"/>
      <c r="E5" s="13"/>
      <c r="F5" s="13"/>
      <c r="G5" s="13"/>
      <c r="H5" s="13"/>
      <c r="I5" s="13"/>
      <c r="J5" s="13"/>
    </row>
    <row r="6" spans="2:10" ht="21.75" customHeight="1">
      <c r="B6" s="60" t="s">
        <v>119</v>
      </c>
      <c r="C6" s="60"/>
      <c r="D6" s="60" t="s">
        <v>120</v>
      </c>
      <c r="E6" s="60"/>
      <c r="F6" s="60" t="s">
        <v>121</v>
      </c>
      <c r="G6" s="60"/>
      <c r="H6" s="60" t="s">
        <v>122</v>
      </c>
      <c r="I6" s="60"/>
      <c r="J6" s="26"/>
    </row>
    <row r="7" spans="2:10" ht="31.5" customHeight="1">
      <c r="B7" s="61" t="str">
        <f>COUNTA(C11:C60)&amp;"回"</f>
        <v>0回</v>
      </c>
      <c r="C7" s="61"/>
      <c r="D7" s="61" t="str">
        <f>SUM(E11:E60)&amp;"枚"</f>
        <v>0枚</v>
      </c>
      <c r="E7" s="61"/>
      <c r="F7" s="62">
        <f>SUM(G11:G60)</f>
        <v>0</v>
      </c>
      <c r="G7" s="62"/>
      <c r="H7" s="61" t="str">
        <f>COUNTA(紙証紙_貼付記録!F12:F211)+SUM(電子証紙_就業日数!F8:F207)&amp;"枚"</f>
        <v>0枚</v>
      </c>
      <c r="I7" s="61"/>
      <c r="J7" s="26"/>
    </row>
    <row r="8" spans="2:10" ht="7.5" customHeight="1"/>
    <row r="9" spans="2:10" ht="21.75" customHeight="1">
      <c r="B9" s="63" t="s">
        <v>123</v>
      </c>
      <c r="C9" s="63"/>
      <c r="D9" s="63"/>
      <c r="E9" s="63"/>
      <c r="F9" s="63"/>
      <c r="G9" s="63"/>
      <c r="H9" s="63"/>
      <c r="I9" s="63"/>
      <c r="J9" s="63"/>
    </row>
    <row r="10" spans="2:10" ht="31.5" customHeight="1">
      <c r="B10" s="27" t="s">
        <v>124</v>
      </c>
      <c r="C10" s="28" t="s">
        <v>125</v>
      </c>
      <c r="D10" s="28" t="s">
        <v>126</v>
      </c>
      <c r="E10" s="28" t="s">
        <v>127</v>
      </c>
      <c r="F10" s="28" t="s">
        <v>128</v>
      </c>
      <c r="G10" s="28" t="s">
        <v>129</v>
      </c>
      <c r="H10" s="28" t="s">
        <v>130</v>
      </c>
      <c r="I10" s="28" t="s">
        <v>131</v>
      </c>
      <c r="J10" s="28" t="s">
        <v>132</v>
      </c>
    </row>
    <row r="11" spans="2:10" ht="24" customHeight="1">
      <c r="B11" s="29">
        <v>1</v>
      </c>
      <c r="C11" s="30"/>
      <c r="D11" s="31"/>
      <c r="E11" s="32"/>
      <c r="F11" s="33" t="str">
        <f>IF(E11="","",共通情報!$C$15)</f>
        <v/>
      </c>
      <c r="G11" s="34" t="str">
        <f t="shared" ref="G11:G42" si="0">IF(OR(E11="",F11=""),"",E11*F11)</f>
        <v/>
      </c>
      <c r="H11" s="35"/>
      <c r="I11" s="31"/>
      <c r="J11" s="31"/>
    </row>
    <row r="12" spans="2:10" ht="24" customHeight="1">
      <c r="B12" s="29">
        <v>2</v>
      </c>
      <c r="C12" s="30"/>
      <c r="D12" s="31"/>
      <c r="E12" s="32"/>
      <c r="F12" s="33" t="str">
        <f>IF(E12="","",共通情報!$C$15)</f>
        <v/>
      </c>
      <c r="G12" s="34" t="str">
        <f t="shared" si="0"/>
        <v/>
      </c>
      <c r="H12" s="35"/>
      <c r="I12" s="31"/>
      <c r="J12" s="31"/>
    </row>
    <row r="13" spans="2:10" ht="24" customHeight="1">
      <c r="B13" s="29">
        <v>3</v>
      </c>
      <c r="C13" s="30"/>
      <c r="D13" s="31"/>
      <c r="E13" s="32"/>
      <c r="F13" s="33" t="str">
        <f>IF(E13="","",共通情報!$C$15)</f>
        <v/>
      </c>
      <c r="G13" s="34" t="str">
        <f t="shared" si="0"/>
        <v/>
      </c>
      <c r="H13" s="35"/>
      <c r="I13" s="31"/>
      <c r="J13" s="31"/>
    </row>
    <row r="14" spans="2:10" ht="24" customHeight="1">
      <c r="B14" s="29">
        <v>4</v>
      </c>
      <c r="C14" s="30"/>
      <c r="D14" s="31"/>
      <c r="E14" s="32"/>
      <c r="F14" s="33" t="str">
        <f>IF(E14="","",共通情報!$C$15)</f>
        <v/>
      </c>
      <c r="G14" s="34" t="str">
        <f t="shared" si="0"/>
        <v/>
      </c>
      <c r="H14" s="35"/>
      <c r="I14" s="31"/>
      <c r="J14" s="31"/>
    </row>
    <row r="15" spans="2:10" ht="24" customHeight="1">
      <c r="B15" s="29">
        <v>5</v>
      </c>
      <c r="C15" s="30"/>
      <c r="D15" s="31"/>
      <c r="E15" s="32"/>
      <c r="F15" s="33" t="str">
        <f>IF(E15="","",共通情報!$C$15)</f>
        <v/>
      </c>
      <c r="G15" s="34" t="str">
        <f t="shared" si="0"/>
        <v/>
      </c>
      <c r="H15" s="35"/>
      <c r="I15" s="31"/>
      <c r="J15" s="31"/>
    </row>
    <row r="16" spans="2:10" ht="24" customHeight="1">
      <c r="B16" s="29">
        <v>6</v>
      </c>
      <c r="C16" s="30"/>
      <c r="D16" s="31"/>
      <c r="E16" s="32"/>
      <c r="F16" s="33" t="str">
        <f>IF(E16="","",共通情報!$C$15)</f>
        <v/>
      </c>
      <c r="G16" s="34" t="str">
        <f t="shared" si="0"/>
        <v/>
      </c>
      <c r="H16" s="35"/>
      <c r="I16" s="31"/>
      <c r="J16" s="31"/>
    </row>
    <row r="17" spans="2:10" ht="24" customHeight="1">
      <c r="B17" s="29">
        <v>7</v>
      </c>
      <c r="C17" s="30"/>
      <c r="D17" s="31"/>
      <c r="E17" s="32"/>
      <c r="F17" s="33" t="str">
        <f>IF(E17="","",共通情報!$C$15)</f>
        <v/>
      </c>
      <c r="G17" s="34" t="str">
        <f t="shared" si="0"/>
        <v/>
      </c>
      <c r="H17" s="35"/>
      <c r="I17" s="31"/>
      <c r="J17" s="31"/>
    </row>
    <row r="18" spans="2:10" ht="24" customHeight="1">
      <c r="B18" s="29">
        <v>8</v>
      </c>
      <c r="C18" s="30"/>
      <c r="D18" s="31"/>
      <c r="E18" s="32"/>
      <c r="F18" s="33" t="str">
        <f>IF(E18="","",共通情報!$C$15)</f>
        <v/>
      </c>
      <c r="G18" s="34" t="str">
        <f t="shared" si="0"/>
        <v/>
      </c>
      <c r="H18" s="35"/>
      <c r="I18" s="31"/>
      <c r="J18" s="31"/>
    </row>
    <row r="19" spans="2:10" ht="24" customHeight="1">
      <c r="B19" s="29">
        <v>9</v>
      </c>
      <c r="C19" s="30"/>
      <c r="D19" s="31"/>
      <c r="E19" s="32"/>
      <c r="F19" s="33" t="str">
        <f>IF(E19="","",共通情報!$C$15)</f>
        <v/>
      </c>
      <c r="G19" s="34" t="str">
        <f t="shared" si="0"/>
        <v/>
      </c>
      <c r="H19" s="35"/>
      <c r="I19" s="31"/>
      <c r="J19" s="31"/>
    </row>
    <row r="20" spans="2:10" ht="24" customHeight="1">
      <c r="B20" s="29">
        <v>10</v>
      </c>
      <c r="C20" s="30"/>
      <c r="D20" s="31"/>
      <c r="E20" s="32"/>
      <c r="F20" s="33" t="str">
        <f>IF(E20="","",共通情報!$C$15)</f>
        <v/>
      </c>
      <c r="G20" s="34" t="str">
        <f t="shared" si="0"/>
        <v/>
      </c>
      <c r="H20" s="35"/>
      <c r="I20" s="31"/>
      <c r="J20" s="31"/>
    </row>
    <row r="21" spans="2:10" ht="24" customHeight="1">
      <c r="B21" s="29">
        <v>11</v>
      </c>
      <c r="C21" s="30"/>
      <c r="D21" s="31"/>
      <c r="E21" s="32"/>
      <c r="F21" s="33" t="str">
        <f>IF(E21="","",共通情報!$C$15)</f>
        <v/>
      </c>
      <c r="G21" s="34" t="str">
        <f t="shared" si="0"/>
        <v/>
      </c>
      <c r="H21" s="35"/>
      <c r="I21" s="31"/>
      <c r="J21" s="31"/>
    </row>
    <row r="22" spans="2:10" ht="24" customHeight="1">
      <c r="B22" s="29">
        <v>12</v>
      </c>
      <c r="C22" s="30"/>
      <c r="D22" s="31"/>
      <c r="E22" s="32"/>
      <c r="F22" s="33" t="str">
        <f>IF(E22="","",共通情報!$C$15)</f>
        <v/>
      </c>
      <c r="G22" s="34" t="str">
        <f t="shared" si="0"/>
        <v/>
      </c>
      <c r="H22" s="35"/>
      <c r="I22" s="31"/>
      <c r="J22" s="31"/>
    </row>
    <row r="23" spans="2:10" ht="24" customHeight="1">
      <c r="B23" s="29">
        <v>13</v>
      </c>
      <c r="C23" s="30"/>
      <c r="D23" s="31"/>
      <c r="E23" s="32"/>
      <c r="F23" s="33" t="str">
        <f>IF(E23="","",共通情報!$C$15)</f>
        <v/>
      </c>
      <c r="G23" s="34" t="str">
        <f t="shared" si="0"/>
        <v/>
      </c>
      <c r="H23" s="35"/>
      <c r="I23" s="31"/>
      <c r="J23" s="31"/>
    </row>
    <row r="24" spans="2:10" ht="24" customHeight="1">
      <c r="B24" s="29">
        <v>14</v>
      </c>
      <c r="C24" s="30"/>
      <c r="D24" s="31"/>
      <c r="E24" s="32"/>
      <c r="F24" s="33" t="str">
        <f>IF(E24="","",共通情報!$C$15)</f>
        <v/>
      </c>
      <c r="G24" s="34" t="str">
        <f t="shared" si="0"/>
        <v/>
      </c>
      <c r="H24" s="35"/>
      <c r="I24" s="31"/>
      <c r="J24" s="31"/>
    </row>
    <row r="25" spans="2:10" ht="24" customHeight="1">
      <c r="B25" s="29">
        <v>15</v>
      </c>
      <c r="C25" s="30"/>
      <c r="D25" s="31"/>
      <c r="E25" s="32"/>
      <c r="F25" s="33" t="str">
        <f>IF(E25="","",共通情報!$C$15)</f>
        <v/>
      </c>
      <c r="G25" s="34" t="str">
        <f t="shared" si="0"/>
        <v/>
      </c>
      <c r="H25" s="35"/>
      <c r="I25" s="31"/>
      <c r="J25" s="31"/>
    </row>
    <row r="26" spans="2:10" ht="24" customHeight="1">
      <c r="B26" s="29">
        <v>16</v>
      </c>
      <c r="C26" s="30"/>
      <c r="D26" s="31"/>
      <c r="E26" s="32"/>
      <c r="F26" s="33" t="str">
        <f>IF(E26="","",共通情報!$C$15)</f>
        <v/>
      </c>
      <c r="G26" s="34" t="str">
        <f t="shared" si="0"/>
        <v/>
      </c>
      <c r="H26" s="35"/>
      <c r="I26" s="31"/>
      <c r="J26" s="31"/>
    </row>
    <row r="27" spans="2:10" ht="24" customHeight="1">
      <c r="B27" s="29">
        <v>17</v>
      </c>
      <c r="C27" s="30"/>
      <c r="D27" s="31"/>
      <c r="E27" s="32"/>
      <c r="F27" s="33" t="str">
        <f>IF(E27="","",共通情報!$C$15)</f>
        <v/>
      </c>
      <c r="G27" s="34" t="str">
        <f t="shared" si="0"/>
        <v/>
      </c>
      <c r="H27" s="35"/>
      <c r="I27" s="31"/>
      <c r="J27" s="31"/>
    </row>
    <row r="28" spans="2:10" ht="24" customHeight="1">
      <c r="B28" s="29">
        <v>18</v>
      </c>
      <c r="C28" s="30"/>
      <c r="D28" s="31"/>
      <c r="E28" s="32"/>
      <c r="F28" s="33" t="str">
        <f>IF(E28="","",共通情報!$C$15)</f>
        <v/>
      </c>
      <c r="G28" s="34" t="str">
        <f t="shared" si="0"/>
        <v/>
      </c>
      <c r="H28" s="35"/>
      <c r="I28" s="31"/>
      <c r="J28" s="31"/>
    </row>
    <row r="29" spans="2:10" ht="24" customHeight="1">
      <c r="B29" s="29">
        <v>19</v>
      </c>
      <c r="C29" s="30"/>
      <c r="D29" s="31"/>
      <c r="E29" s="32"/>
      <c r="F29" s="33" t="str">
        <f>IF(E29="","",共通情報!$C$15)</f>
        <v/>
      </c>
      <c r="G29" s="34" t="str">
        <f t="shared" si="0"/>
        <v/>
      </c>
      <c r="H29" s="35"/>
      <c r="I29" s="31"/>
      <c r="J29" s="31"/>
    </row>
    <row r="30" spans="2:10" ht="24" customHeight="1">
      <c r="B30" s="29">
        <v>20</v>
      </c>
      <c r="C30" s="30"/>
      <c r="D30" s="31"/>
      <c r="E30" s="32"/>
      <c r="F30" s="33" t="str">
        <f>IF(E30="","",共通情報!$C$15)</f>
        <v/>
      </c>
      <c r="G30" s="34" t="str">
        <f t="shared" si="0"/>
        <v/>
      </c>
      <c r="H30" s="35"/>
      <c r="I30" s="31"/>
      <c r="J30" s="31"/>
    </row>
    <row r="31" spans="2:10" ht="24" customHeight="1">
      <c r="B31" s="29">
        <v>21</v>
      </c>
      <c r="C31" s="30"/>
      <c r="D31" s="31"/>
      <c r="E31" s="32"/>
      <c r="F31" s="33" t="str">
        <f>IF(E31="","",共通情報!$C$15)</f>
        <v/>
      </c>
      <c r="G31" s="34" t="str">
        <f t="shared" si="0"/>
        <v/>
      </c>
      <c r="H31" s="35"/>
      <c r="I31" s="31"/>
      <c r="J31" s="31"/>
    </row>
    <row r="32" spans="2:10" ht="24" customHeight="1">
      <c r="B32" s="29">
        <v>22</v>
      </c>
      <c r="C32" s="30"/>
      <c r="D32" s="31"/>
      <c r="E32" s="32"/>
      <c r="F32" s="33" t="str">
        <f>IF(E32="","",共通情報!$C$15)</f>
        <v/>
      </c>
      <c r="G32" s="34" t="str">
        <f t="shared" si="0"/>
        <v/>
      </c>
      <c r="H32" s="35"/>
      <c r="I32" s="31"/>
      <c r="J32" s="31"/>
    </row>
    <row r="33" spans="2:10" ht="24" customHeight="1">
      <c r="B33" s="29">
        <v>23</v>
      </c>
      <c r="C33" s="30"/>
      <c r="D33" s="31"/>
      <c r="E33" s="32"/>
      <c r="F33" s="33" t="str">
        <f>IF(E33="","",共通情報!$C$15)</f>
        <v/>
      </c>
      <c r="G33" s="34" t="str">
        <f t="shared" si="0"/>
        <v/>
      </c>
      <c r="H33" s="35"/>
      <c r="I33" s="31"/>
      <c r="J33" s="31"/>
    </row>
    <row r="34" spans="2:10" ht="24" customHeight="1">
      <c r="B34" s="29">
        <v>24</v>
      </c>
      <c r="C34" s="30"/>
      <c r="D34" s="31"/>
      <c r="E34" s="32"/>
      <c r="F34" s="33" t="str">
        <f>IF(E34="","",共通情報!$C$15)</f>
        <v/>
      </c>
      <c r="G34" s="34" t="str">
        <f t="shared" si="0"/>
        <v/>
      </c>
      <c r="H34" s="35"/>
      <c r="I34" s="31"/>
      <c r="J34" s="31"/>
    </row>
    <row r="35" spans="2:10" ht="24" customHeight="1">
      <c r="B35" s="29">
        <v>25</v>
      </c>
      <c r="C35" s="30"/>
      <c r="D35" s="31"/>
      <c r="E35" s="32"/>
      <c r="F35" s="33" t="str">
        <f>IF(E35="","",共通情報!$C$15)</f>
        <v/>
      </c>
      <c r="G35" s="34" t="str">
        <f t="shared" si="0"/>
        <v/>
      </c>
      <c r="H35" s="35"/>
      <c r="I35" s="31"/>
      <c r="J35" s="31"/>
    </row>
    <row r="36" spans="2:10" ht="24" customHeight="1">
      <c r="B36" s="29">
        <v>26</v>
      </c>
      <c r="C36" s="30"/>
      <c r="D36" s="31"/>
      <c r="E36" s="32"/>
      <c r="F36" s="33" t="str">
        <f>IF(E36="","",共通情報!$C$15)</f>
        <v/>
      </c>
      <c r="G36" s="34" t="str">
        <f t="shared" si="0"/>
        <v/>
      </c>
      <c r="H36" s="35"/>
      <c r="I36" s="31"/>
      <c r="J36" s="31"/>
    </row>
    <row r="37" spans="2:10" ht="24" customHeight="1">
      <c r="B37" s="29">
        <v>27</v>
      </c>
      <c r="C37" s="30"/>
      <c r="D37" s="31"/>
      <c r="E37" s="32"/>
      <c r="F37" s="33" t="str">
        <f>IF(E37="","",共通情報!$C$15)</f>
        <v/>
      </c>
      <c r="G37" s="34" t="str">
        <f t="shared" si="0"/>
        <v/>
      </c>
      <c r="H37" s="35"/>
      <c r="I37" s="31"/>
      <c r="J37" s="31"/>
    </row>
    <row r="38" spans="2:10" ht="24" customHeight="1">
      <c r="B38" s="29">
        <v>28</v>
      </c>
      <c r="C38" s="30"/>
      <c r="D38" s="31"/>
      <c r="E38" s="32"/>
      <c r="F38" s="33" t="str">
        <f>IF(E38="","",共通情報!$C$15)</f>
        <v/>
      </c>
      <c r="G38" s="34" t="str">
        <f t="shared" si="0"/>
        <v/>
      </c>
      <c r="H38" s="35"/>
      <c r="I38" s="31"/>
      <c r="J38" s="31"/>
    </row>
    <row r="39" spans="2:10" ht="24" customHeight="1">
      <c r="B39" s="29">
        <v>29</v>
      </c>
      <c r="C39" s="30"/>
      <c r="D39" s="31"/>
      <c r="E39" s="32"/>
      <c r="F39" s="33" t="str">
        <f>IF(E39="","",共通情報!$C$15)</f>
        <v/>
      </c>
      <c r="G39" s="34" t="str">
        <f t="shared" si="0"/>
        <v/>
      </c>
      <c r="H39" s="35"/>
      <c r="I39" s="31"/>
      <c r="J39" s="31"/>
    </row>
    <row r="40" spans="2:10" ht="24" customHeight="1">
      <c r="B40" s="29">
        <v>30</v>
      </c>
      <c r="C40" s="30"/>
      <c r="D40" s="31"/>
      <c r="E40" s="32"/>
      <c r="F40" s="33" t="str">
        <f>IF(E40="","",共通情報!$C$15)</f>
        <v/>
      </c>
      <c r="G40" s="34" t="str">
        <f t="shared" si="0"/>
        <v/>
      </c>
      <c r="H40" s="35"/>
      <c r="I40" s="31"/>
      <c r="J40" s="31"/>
    </row>
    <row r="41" spans="2:10" ht="24" customHeight="1">
      <c r="B41" s="29">
        <v>31</v>
      </c>
      <c r="C41" s="30"/>
      <c r="D41" s="31"/>
      <c r="E41" s="32"/>
      <c r="F41" s="33" t="str">
        <f>IF(E41="","",共通情報!$C$15)</f>
        <v/>
      </c>
      <c r="G41" s="34" t="str">
        <f t="shared" si="0"/>
        <v/>
      </c>
      <c r="H41" s="35"/>
      <c r="I41" s="31"/>
      <c r="J41" s="31"/>
    </row>
    <row r="42" spans="2:10" ht="24" customHeight="1">
      <c r="B42" s="29">
        <v>32</v>
      </c>
      <c r="C42" s="30"/>
      <c r="D42" s="31"/>
      <c r="E42" s="32"/>
      <c r="F42" s="33" t="str">
        <f>IF(E42="","",共通情報!$C$15)</f>
        <v/>
      </c>
      <c r="G42" s="34" t="str">
        <f t="shared" si="0"/>
        <v/>
      </c>
      <c r="H42" s="35"/>
      <c r="I42" s="31"/>
      <c r="J42" s="31"/>
    </row>
    <row r="43" spans="2:10" ht="24" customHeight="1">
      <c r="B43" s="29">
        <v>33</v>
      </c>
      <c r="C43" s="30"/>
      <c r="D43" s="31"/>
      <c r="E43" s="32"/>
      <c r="F43" s="33" t="str">
        <f>IF(E43="","",共通情報!$C$15)</f>
        <v/>
      </c>
      <c r="G43" s="34" t="str">
        <f t="shared" ref="G43:G74" si="1">IF(OR(E43="",F43=""),"",E43*F43)</f>
        <v/>
      </c>
      <c r="H43" s="35"/>
      <c r="I43" s="31"/>
      <c r="J43" s="31"/>
    </row>
    <row r="44" spans="2:10" ht="24" customHeight="1">
      <c r="B44" s="29">
        <v>34</v>
      </c>
      <c r="C44" s="30"/>
      <c r="D44" s="31"/>
      <c r="E44" s="32"/>
      <c r="F44" s="33" t="str">
        <f>IF(E44="","",共通情報!$C$15)</f>
        <v/>
      </c>
      <c r="G44" s="34" t="str">
        <f t="shared" si="1"/>
        <v/>
      </c>
      <c r="H44" s="35"/>
      <c r="I44" s="31"/>
      <c r="J44" s="31"/>
    </row>
    <row r="45" spans="2:10" ht="24" customHeight="1">
      <c r="B45" s="29">
        <v>35</v>
      </c>
      <c r="C45" s="30"/>
      <c r="D45" s="31"/>
      <c r="E45" s="32"/>
      <c r="F45" s="33" t="str">
        <f>IF(E45="","",共通情報!$C$15)</f>
        <v/>
      </c>
      <c r="G45" s="34" t="str">
        <f t="shared" si="1"/>
        <v/>
      </c>
      <c r="H45" s="35"/>
      <c r="I45" s="31"/>
      <c r="J45" s="31"/>
    </row>
    <row r="46" spans="2:10" ht="24" customHeight="1">
      <c r="B46" s="29">
        <v>36</v>
      </c>
      <c r="C46" s="30"/>
      <c r="D46" s="31"/>
      <c r="E46" s="32"/>
      <c r="F46" s="33" t="str">
        <f>IF(E46="","",共通情報!$C$15)</f>
        <v/>
      </c>
      <c r="G46" s="34" t="str">
        <f t="shared" si="1"/>
        <v/>
      </c>
      <c r="H46" s="35"/>
      <c r="I46" s="31"/>
      <c r="J46" s="31"/>
    </row>
    <row r="47" spans="2:10" ht="24" customHeight="1">
      <c r="B47" s="29">
        <v>37</v>
      </c>
      <c r="C47" s="30"/>
      <c r="D47" s="31"/>
      <c r="E47" s="32"/>
      <c r="F47" s="33" t="str">
        <f>IF(E47="","",共通情報!$C$15)</f>
        <v/>
      </c>
      <c r="G47" s="34" t="str">
        <f t="shared" si="1"/>
        <v/>
      </c>
      <c r="H47" s="35"/>
      <c r="I47" s="31"/>
      <c r="J47" s="31"/>
    </row>
    <row r="48" spans="2:10" ht="24" customHeight="1">
      <c r="B48" s="29">
        <v>38</v>
      </c>
      <c r="C48" s="30"/>
      <c r="D48" s="31"/>
      <c r="E48" s="32"/>
      <c r="F48" s="33" t="str">
        <f>IF(E48="","",共通情報!$C$15)</f>
        <v/>
      </c>
      <c r="G48" s="34" t="str">
        <f t="shared" si="1"/>
        <v/>
      </c>
      <c r="H48" s="35"/>
      <c r="I48" s="31"/>
      <c r="J48" s="31"/>
    </row>
    <row r="49" spans="2:10" ht="24" customHeight="1">
      <c r="B49" s="29">
        <v>39</v>
      </c>
      <c r="C49" s="30"/>
      <c r="D49" s="31"/>
      <c r="E49" s="32"/>
      <c r="F49" s="33" t="str">
        <f>IF(E49="","",共通情報!$C$15)</f>
        <v/>
      </c>
      <c r="G49" s="34" t="str">
        <f t="shared" si="1"/>
        <v/>
      </c>
      <c r="H49" s="35"/>
      <c r="I49" s="31"/>
      <c r="J49" s="31"/>
    </row>
    <row r="50" spans="2:10" ht="24" customHeight="1">
      <c r="B50" s="29">
        <v>40</v>
      </c>
      <c r="C50" s="30"/>
      <c r="D50" s="31"/>
      <c r="E50" s="32"/>
      <c r="F50" s="33" t="str">
        <f>IF(E50="","",共通情報!$C$15)</f>
        <v/>
      </c>
      <c r="G50" s="34" t="str">
        <f t="shared" si="1"/>
        <v/>
      </c>
      <c r="H50" s="35"/>
      <c r="I50" s="31"/>
      <c r="J50" s="31"/>
    </row>
    <row r="51" spans="2:10" ht="24" customHeight="1">
      <c r="B51" s="29">
        <v>41</v>
      </c>
      <c r="C51" s="30"/>
      <c r="D51" s="31"/>
      <c r="E51" s="32"/>
      <c r="F51" s="33" t="str">
        <f>IF(E51="","",共通情報!$C$15)</f>
        <v/>
      </c>
      <c r="G51" s="34" t="str">
        <f t="shared" si="1"/>
        <v/>
      </c>
      <c r="H51" s="35"/>
      <c r="I51" s="31"/>
      <c r="J51" s="31"/>
    </row>
    <row r="52" spans="2:10" ht="24" customHeight="1">
      <c r="B52" s="29">
        <v>42</v>
      </c>
      <c r="C52" s="30"/>
      <c r="D52" s="31"/>
      <c r="E52" s="32"/>
      <c r="F52" s="33" t="str">
        <f>IF(E52="","",共通情報!$C$15)</f>
        <v/>
      </c>
      <c r="G52" s="34" t="str">
        <f t="shared" si="1"/>
        <v/>
      </c>
      <c r="H52" s="35"/>
      <c r="I52" s="31"/>
      <c r="J52" s="31"/>
    </row>
    <row r="53" spans="2:10" ht="24" customHeight="1">
      <c r="B53" s="29">
        <v>43</v>
      </c>
      <c r="C53" s="30"/>
      <c r="D53" s="31"/>
      <c r="E53" s="32"/>
      <c r="F53" s="33" t="str">
        <f>IF(E53="","",共通情報!$C$15)</f>
        <v/>
      </c>
      <c r="G53" s="34" t="str">
        <f t="shared" si="1"/>
        <v/>
      </c>
      <c r="H53" s="35"/>
      <c r="I53" s="31"/>
      <c r="J53" s="31"/>
    </row>
    <row r="54" spans="2:10" ht="24" customHeight="1">
      <c r="B54" s="29">
        <v>44</v>
      </c>
      <c r="C54" s="30"/>
      <c r="D54" s="31"/>
      <c r="E54" s="32"/>
      <c r="F54" s="33" t="str">
        <f>IF(E54="","",共通情報!$C$15)</f>
        <v/>
      </c>
      <c r="G54" s="34" t="str">
        <f t="shared" si="1"/>
        <v/>
      </c>
      <c r="H54" s="35"/>
      <c r="I54" s="31"/>
      <c r="J54" s="31"/>
    </row>
    <row r="55" spans="2:10" ht="24" customHeight="1">
      <c r="B55" s="29">
        <v>45</v>
      </c>
      <c r="C55" s="30"/>
      <c r="D55" s="31"/>
      <c r="E55" s="32"/>
      <c r="F55" s="33" t="str">
        <f>IF(E55="","",共通情報!$C$15)</f>
        <v/>
      </c>
      <c r="G55" s="34" t="str">
        <f t="shared" si="1"/>
        <v/>
      </c>
      <c r="H55" s="35"/>
      <c r="I55" s="31"/>
      <c r="J55" s="31"/>
    </row>
    <row r="56" spans="2:10" ht="24" customHeight="1">
      <c r="B56" s="29">
        <v>46</v>
      </c>
      <c r="C56" s="30"/>
      <c r="D56" s="31"/>
      <c r="E56" s="32"/>
      <c r="F56" s="33" t="str">
        <f>IF(E56="","",共通情報!$C$15)</f>
        <v/>
      </c>
      <c r="G56" s="34" t="str">
        <f t="shared" si="1"/>
        <v/>
      </c>
      <c r="H56" s="35"/>
      <c r="I56" s="31"/>
      <c r="J56" s="31"/>
    </row>
    <row r="57" spans="2:10" ht="24" customHeight="1">
      <c r="B57" s="29">
        <v>47</v>
      </c>
      <c r="C57" s="30"/>
      <c r="D57" s="31"/>
      <c r="E57" s="32"/>
      <c r="F57" s="33" t="str">
        <f>IF(E57="","",共通情報!$C$15)</f>
        <v/>
      </c>
      <c r="G57" s="34" t="str">
        <f t="shared" si="1"/>
        <v/>
      </c>
      <c r="H57" s="35"/>
      <c r="I57" s="31"/>
      <c r="J57" s="31"/>
    </row>
    <row r="58" spans="2:10" ht="24" customHeight="1">
      <c r="B58" s="29">
        <v>48</v>
      </c>
      <c r="C58" s="30"/>
      <c r="D58" s="31"/>
      <c r="E58" s="32"/>
      <c r="F58" s="33" t="str">
        <f>IF(E58="","",共通情報!$C$15)</f>
        <v/>
      </c>
      <c r="G58" s="34" t="str">
        <f t="shared" si="1"/>
        <v/>
      </c>
      <c r="H58" s="35"/>
      <c r="I58" s="31"/>
      <c r="J58" s="31"/>
    </row>
    <row r="59" spans="2:10" ht="24" customHeight="1">
      <c r="B59" s="29">
        <v>49</v>
      </c>
      <c r="C59" s="30"/>
      <c r="D59" s="31"/>
      <c r="E59" s="32"/>
      <c r="F59" s="33" t="str">
        <f>IF(E59="","",共通情報!$C$15)</f>
        <v/>
      </c>
      <c r="G59" s="34" t="str">
        <f t="shared" si="1"/>
        <v/>
      </c>
      <c r="H59" s="35"/>
      <c r="I59" s="31"/>
      <c r="J59" s="31"/>
    </row>
    <row r="60" spans="2:10" ht="24" customHeight="1">
      <c r="B60" s="29">
        <v>50</v>
      </c>
      <c r="C60" s="30"/>
      <c r="D60" s="31"/>
      <c r="E60" s="32"/>
      <c r="F60" s="33" t="str">
        <f>IF(E60="","",共通情報!$C$15)</f>
        <v/>
      </c>
      <c r="G60" s="34" t="str">
        <f t="shared" si="1"/>
        <v/>
      </c>
      <c r="H60" s="35"/>
      <c r="I60" s="31"/>
      <c r="J60" s="31"/>
    </row>
    <row r="62" spans="2:10" ht="27.75" customHeight="1">
      <c r="B62" s="64" t="s">
        <v>133</v>
      </c>
      <c r="C62" s="64"/>
      <c r="D62" s="64"/>
      <c r="E62" s="37">
        <f>SUM(E11:E60)</f>
        <v>0</v>
      </c>
      <c r="F62" s="38"/>
      <c r="G62" s="39">
        <f>SUM(G11:G60)</f>
        <v>0</v>
      </c>
      <c r="H62" s="38"/>
      <c r="I62" s="38"/>
      <c r="J62" s="38"/>
    </row>
    <row r="64" spans="2:10">
      <c r="B64" s="1" t="s">
        <v>117</v>
      </c>
      <c r="C64" s="1"/>
      <c r="D64" s="1"/>
      <c r="E64" s="1"/>
      <c r="F64" s="1"/>
      <c r="G64" s="1"/>
      <c r="H64" s="1"/>
      <c r="I64" s="1"/>
      <c r="J64" s="1"/>
    </row>
  </sheetData>
  <mergeCells count="13">
    <mergeCell ref="B62:D62"/>
    <mergeCell ref="B64:J64"/>
    <mergeCell ref="B7:C7"/>
    <mergeCell ref="D7:E7"/>
    <mergeCell ref="F7:G7"/>
    <mergeCell ref="H7:I7"/>
    <mergeCell ref="B9:J9"/>
    <mergeCell ref="B2:F2"/>
    <mergeCell ref="B5:J5"/>
    <mergeCell ref="B6:C6"/>
    <mergeCell ref="D6:E6"/>
    <mergeCell ref="F6:G6"/>
    <mergeCell ref="H6:I6"/>
  </mergeCells>
  <phoneticPr fontId="39"/>
  <dataValidations count="1">
    <dataValidation type="list" allowBlank="1" sqref="H11:H60" xr:uid="{00000000-0002-0000-0200-000000000000}">
      <formula1>"現金,口座振込,小切手,その他"</formula1>
      <formula2>0</formula2>
    </dataValidation>
  </dataValidations>
  <pageMargins left="0.3" right="0.3" top="0.4" bottom="0.4" header="0.511811023622047" footer="0.511811023622047"/>
  <pageSetup paperSize="9"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K215"/>
  <sheetViews>
    <sheetView showGridLines="0" zoomScaleNormal="100" workbookViewId="0">
      <pane xSplit="3" ySplit="11" topLeftCell="D24" activePane="bottomRight" state="frozen"/>
      <selection pane="topRight" activeCell="D1" sqref="D1"/>
      <selection pane="bottomLeft" activeCell="A12" sqref="A12"/>
      <selection pane="bottomRight"/>
    </sheetView>
  </sheetViews>
  <sheetFormatPr defaultColWidth="8.7109375" defaultRowHeight="15"/>
  <cols>
    <col min="1" max="1" width="2" customWidth="1"/>
    <col min="2" max="2" width="5" customWidth="1"/>
    <col min="3" max="4" width="12" customWidth="1"/>
    <col min="5" max="5" width="18" customWidth="1"/>
    <col min="6" max="6" width="8" customWidth="1"/>
    <col min="7" max="7" width="22" customWidth="1"/>
    <col min="8" max="10" width="12" customWidth="1"/>
    <col min="11" max="11" width="18" customWidth="1"/>
    <col min="12" max="12" width="4" customWidth="1"/>
  </cols>
  <sheetData>
    <row r="2" spans="2:11" ht="31.5" customHeight="1">
      <c r="B2" s="14" t="s">
        <v>134</v>
      </c>
      <c r="C2" s="14"/>
      <c r="D2" s="14"/>
      <c r="E2" s="14"/>
      <c r="F2" s="14"/>
      <c r="K2" s="21" t="s">
        <v>104</v>
      </c>
    </row>
    <row r="3" spans="2:11" ht="3.75" customHeight="1">
      <c r="B3" s="16"/>
      <c r="C3" s="16"/>
      <c r="D3" s="16"/>
      <c r="E3" s="16"/>
      <c r="F3" s="16"/>
      <c r="G3" s="16"/>
      <c r="H3" s="16"/>
      <c r="I3" s="16"/>
      <c r="J3" s="16"/>
      <c r="K3" s="16"/>
    </row>
    <row r="4" spans="2:11" ht="6" customHeight="1"/>
    <row r="5" spans="2:11" ht="21.75" customHeight="1">
      <c r="B5" s="63" t="s">
        <v>135</v>
      </c>
      <c r="C5" s="63"/>
      <c r="D5" s="63"/>
      <c r="E5" s="63"/>
      <c r="F5" s="63"/>
      <c r="G5" s="63"/>
      <c r="H5" s="63"/>
      <c r="I5" s="63"/>
      <c r="J5" s="63"/>
      <c r="K5" s="63"/>
    </row>
    <row r="6" spans="2:11" ht="7.5" customHeight="1"/>
    <row r="7" spans="2:11" ht="21.75" customHeight="1">
      <c r="B7" s="60" t="s">
        <v>136</v>
      </c>
      <c r="C7" s="60"/>
      <c r="D7" s="60" t="s">
        <v>137</v>
      </c>
      <c r="E7" s="60"/>
      <c r="F7" s="60" t="s">
        <v>138</v>
      </c>
      <c r="G7" s="60"/>
      <c r="H7" s="65"/>
      <c r="I7" s="65"/>
      <c r="J7" s="65"/>
      <c r="K7" s="65"/>
    </row>
    <row r="8" spans="2:11" ht="27.75" customHeight="1">
      <c r="B8" s="61" t="str">
        <f>COUNTA(C12:C211)&amp;"件"</f>
        <v>0件</v>
      </c>
      <c r="C8" s="61"/>
      <c r="D8" s="61" t="str">
        <f>SUM(F12:F211)&amp;"枚"</f>
        <v>0枚</v>
      </c>
      <c r="E8" s="61"/>
      <c r="F8" s="62">
        <f>SUM(F12:F211)*共通情報!$C$15</f>
        <v>0</v>
      </c>
      <c r="G8" s="62"/>
      <c r="H8" s="65"/>
      <c r="I8" s="65"/>
      <c r="J8" s="65"/>
      <c r="K8" s="65"/>
    </row>
    <row r="9" spans="2:11" ht="7.5" customHeight="1"/>
    <row r="10" spans="2:11" ht="21.75" customHeight="1">
      <c r="B10" s="66" t="s">
        <v>139</v>
      </c>
      <c r="C10" s="66"/>
      <c r="D10" s="66"/>
      <c r="E10" s="66"/>
      <c r="F10" s="66"/>
      <c r="G10" s="66"/>
      <c r="H10" s="66"/>
      <c r="I10" s="66"/>
      <c r="J10" s="66"/>
      <c r="K10" s="66"/>
    </row>
    <row r="11" spans="2:11" ht="31.5" customHeight="1">
      <c r="B11" s="27" t="s">
        <v>124</v>
      </c>
      <c r="C11" s="28" t="s">
        <v>140</v>
      </c>
      <c r="D11" s="28" t="s">
        <v>141</v>
      </c>
      <c r="E11" s="28" t="s">
        <v>142</v>
      </c>
      <c r="F11" s="28" t="s">
        <v>143</v>
      </c>
      <c r="G11" s="28" t="s">
        <v>144</v>
      </c>
      <c r="H11" s="28" t="s">
        <v>145</v>
      </c>
      <c r="I11" s="28" t="s">
        <v>146</v>
      </c>
      <c r="J11" s="28" t="s">
        <v>147</v>
      </c>
      <c r="K11" s="28" t="s">
        <v>132</v>
      </c>
    </row>
    <row r="12" spans="2:11" ht="21.75" customHeight="1">
      <c r="B12" s="29">
        <v>1</v>
      </c>
      <c r="C12" s="30"/>
      <c r="D12" s="40"/>
      <c r="E12" s="31"/>
      <c r="F12" s="41"/>
      <c r="G12" s="31"/>
      <c r="H12" s="30"/>
      <c r="I12" s="30"/>
      <c r="J12" s="35"/>
      <c r="K12" s="31"/>
    </row>
    <row r="13" spans="2:11" ht="21.75" customHeight="1">
      <c r="B13" s="29">
        <v>2</v>
      </c>
      <c r="C13" s="30"/>
      <c r="D13" s="40"/>
      <c r="E13" s="31"/>
      <c r="F13" s="41"/>
      <c r="G13" s="31"/>
      <c r="H13" s="30"/>
      <c r="I13" s="30"/>
      <c r="J13" s="35"/>
      <c r="K13" s="31"/>
    </row>
    <row r="14" spans="2:11" ht="21.75" customHeight="1">
      <c r="B14" s="29">
        <v>3</v>
      </c>
      <c r="C14" s="30"/>
      <c r="D14" s="40"/>
      <c r="E14" s="31"/>
      <c r="F14" s="41"/>
      <c r="G14" s="31"/>
      <c r="H14" s="30"/>
      <c r="I14" s="30"/>
      <c r="J14" s="35"/>
      <c r="K14" s="31"/>
    </row>
    <row r="15" spans="2:11" ht="21.75" customHeight="1">
      <c r="B15" s="29">
        <v>4</v>
      </c>
      <c r="C15" s="30"/>
      <c r="D15" s="40"/>
      <c r="E15" s="31"/>
      <c r="F15" s="41"/>
      <c r="G15" s="31"/>
      <c r="H15" s="30"/>
      <c r="I15" s="30"/>
      <c r="J15" s="35"/>
      <c r="K15" s="31"/>
    </row>
    <row r="16" spans="2:11" ht="21.75" customHeight="1">
      <c r="B16" s="29">
        <v>5</v>
      </c>
      <c r="C16" s="30"/>
      <c r="D16" s="40"/>
      <c r="E16" s="31"/>
      <c r="F16" s="41"/>
      <c r="G16" s="31"/>
      <c r="H16" s="30"/>
      <c r="I16" s="30"/>
      <c r="J16" s="35"/>
      <c r="K16" s="31"/>
    </row>
    <row r="17" spans="2:11" ht="21.75" customHeight="1">
      <c r="B17" s="29">
        <v>6</v>
      </c>
      <c r="C17" s="30"/>
      <c r="D17" s="40"/>
      <c r="E17" s="31"/>
      <c r="F17" s="41"/>
      <c r="G17" s="31"/>
      <c r="H17" s="30"/>
      <c r="I17" s="30"/>
      <c r="J17" s="35"/>
      <c r="K17" s="31"/>
    </row>
    <row r="18" spans="2:11" ht="21.75" customHeight="1">
      <c r="B18" s="29">
        <v>7</v>
      </c>
      <c r="C18" s="30"/>
      <c r="D18" s="40"/>
      <c r="E18" s="31"/>
      <c r="F18" s="41"/>
      <c r="G18" s="31"/>
      <c r="H18" s="30"/>
      <c r="I18" s="30"/>
      <c r="J18" s="35"/>
      <c r="K18" s="31"/>
    </row>
    <row r="19" spans="2:11" ht="21.75" customHeight="1">
      <c r="B19" s="29">
        <v>8</v>
      </c>
      <c r="C19" s="30"/>
      <c r="D19" s="40"/>
      <c r="E19" s="31"/>
      <c r="F19" s="41"/>
      <c r="G19" s="31"/>
      <c r="H19" s="30"/>
      <c r="I19" s="30"/>
      <c r="J19" s="35"/>
      <c r="K19" s="31"/>
    </row>
    <row r="20" spans="2:11" ht="21.75" customHeight="1">
      <c r="B20" s="29">
        <v>9</v>
      </c>
      <c r="C20" s="30"/>
      <c r="D20" s="40"/>
      <c r="E20" s="31"/>
      <c r="F20" s="41"/>
      <c r="G20" s="31"/>
      <c r="H20" s="30"/>
      <c r="I20" s="30"/>
      <c r="J20" s="35"/>
      <c r="K20" s="31"/>
    </row>
    <row r="21" spans="2:11" ht="21.75" customHeight="1">
      <c r="B21" s="29">
        <v>10</v>
      </c>
      <c r="C21" s="30"/>
      <c r="D21" s="40"/>
      <c r="E21" s="31"/>
      <c r="F21" s="41"/>
      <c r="G21" s="31"/>
      <c r="H21" s="30"/>
      <c r="I21" s="30"/>
      <c r="J21" s="35"/>
      <c r="K21" s="31"/>
    </row>
    <row r="22" spans="2:11" ht="21.75" customHeight="1">
      <c r="B22" s="29">
        <v>11</v>
      </c>
      <c r="C22" s="30"/>
      <c r="D22" s="40"/>
      <c r="E22" s="31"/>
      <c r="F22" s="41"/>
      <c r="G22" s="31"/>
      <c r="H22" s="30"/>
      <c r="I22" s="30"/>
      <c r="J22" s="35"/>
      <c r="K22" s="31"/>
    </row>
    <row r="23" spans="2:11" ht="21.75" customHeight="1">
      <c r="B23" s="29">
        <v>12</v>
      </c>
      <c r="C23" s="30"/>
      <c r="D23" s="40"/>
      <c r="E23" s="31"/>
      <c r="F23" s="41"/>
      <c r="G23" s="31"/>
      <c r="H23" s="30"/>
      <c r="I23" s="30"/>
      <c r="J23" s="35"/>
      <c r="K23" s="31"/>
    </row>
    <row r="24" spans="2:11" ht="21.75" customHeight="1">
      <c r="B24" s="29">
        <v>13</v>
      </c>
      <c r="C24" s="30"/>
      <c r="D24" s="40"/>
      <c r="E24" s="31"/>
      <c r="F24" s="41"/>
      <c r="G24" s="31"/>
      <c r="H24" s="30"/>
      <c r="I24" s="30"/>
      <c r="J24" s="35"/>
      <c r="K24" s="31"/>
    </row>
    <row r="25" spans="2:11" ht="21.75" customHeight="1">
      <c r="B25" s="29">
        <v>14</v>
      </c>
      <c r="C25" s="30"/>
      <c r="D25" s="40"/>
      <c r="E25" s="31"/>
      <c r="F25" s="41"/>
      <c r="G25" s="31"/>
      <c r="H25" s="30"/>
      <c r="I25" s="30"/>
      <c r="J25" s="35"/>
      <c r="K25" s="31"/>
    </row>
    <row r="26" spans="2:11" ht="21.75" customHeight="1">
      <c r="B26" s="29">
        <v>15</v>
      </c>
      <c r="C26" s="30"/>
      <c r="D26" s="40"/>
      <c r="E26" s="31"/>
      <c r="F26" s="41"/>
      <c r="G26" s="31"/>
      <c r="H26" s="30"/>
      <c r="I26" s="30"/>
      <c r="J26" s="35"/>
      <c r="K26" s="31"/>
    </row>
    <row r="27" spans="2:11" ht="21.75" customHeight="1">
      <c r="B27" s="29">
        <v>16</v>
      </c>
      <c r="C27" s="30"/>
      <c r="D27" s="40"/>
      <c r="E27" s="31"/>
      <c r="F27" s="41"/>
      <c r="G27" s="31"/>
      <c r="H27" s="30"/>
      <c r="I27" s="30"/>
      <c r="J27" s="35"/>
      <c r="K27" s="31"/>
    </row>
    <row r="28" spans="2:11" ht="21.75" customHeight="1">
      <c r="B28" s="29">
        <v>17</v>
      </c>
      <c r="C28" s="30"/>
      <c r="D28" s="40"/>
      <c r="E28" s="31"/>
      <c r="F28" s="41"/>
      <c r="G28" s="31"/>
      <c r="H28" s="30"/>
      <c r="I28" s="30"/>
      <c r="J28" s="35"/>
      <c r="K28" s="31"/>
    </row>
    <row r="29" spans="2:11" ht="21.75" customHeight="1">
      <c r="B29" s="29">
        <v>18</v>
      </c>
      <c r="C29" s="30"/>
      <c r="D29" s="40"/>
      <c r="E29" s="31"/>
      <c r="F29" s="41"/>
      <c r="G29" s="31"/>
      <c r="H29" s="30"/>
      <c r="I29" s="30"/>
      <c r="J29" s="35"/>
      <c r="K29" s="31"/>
    </row>
    <row r="30" spans="2:11" ht="21.75" customHeight="1">
      <c r="B30" s="29">
        <v>19</v>
      </c>
      <c r="C30" s="30"/>
      <c r="D30" s="40"/>
      <c r="E30" s="31"/>
      <c r="F30" s="41"/>
      <c r="G30" s="31"/>
      <c r="H30" s="30"/>
      <c r="I30" s="30"/>
      <c r="J30" s="35"/>
      <c r="K30" s="31"/>
    </row>
    <row r="31" spans="2:11" ht="21.75" customHeight="1">
      <c r="B31" s="29">
        <v>20</v>
      </c>
      <c r="C31" s="30"/>
      <c r="D31" s="40"/>
      <c r="E31" s="31"/>
      <c r="F31" s="41"/>
      <c r="G31" s="31"/>
      <c r="H31" s="30"/>
      <c r="I31" s="30"/>
      <c r="J31" s="35"/>
      <c r="K31" s="31"/>
    </row>
    <row r="32" spans="2:11" ht="21.75" customHeight="1">
      <c r="B32" s="29">
        <v>21</v>
      </c>
      <c r="C32" s="30"/>
      <c r="D32" s="40"/>
      <c r="E32" s="31"/>
      <c r="F32" s="41"/>
      <c r="G32" s="31"/>
      <c r="H32" s="30"/>
      <c r="I32" s="30"/>
      <c r="J32" s="35"/>
      <c r="K32" s="31"/>
    </row>
    <row r="33" spans="2:11" ht="21.75" customHeight="1">
      <c r="B33" s="29">
        <v>22</v>
      </c>
      <c r="C33" s="30"/>
      <c r="D33" s="40"/>
      <c r="E33" s="31"/>
      <c r="F33" s="41"/>
      <c r="G33" s="31"/>
      <c r="H33" s="30"/>
      <c r="I33" s="30"/>
      <c r="J33" s="35"/>
      <c r="K33" s="31"/>
    </row>
    <row r="34" spans="2:11" ht="21.75" customHeight="1">
      <c r="B34" s="29">
        <v>23</v>
      </c>
      <c r="C34" s="30"/>
      <c r="D34" s="40"/>
      <c r="E34" s="31"/>
      <c r="F34" s="41"/>
      <c r="G34" s="31"/>
      <c r="H34" s="30"/>
      <c r="I34" s="30"/>
      <c r="J34" s="35"/>
      <c r="K34" s="31"/>
    </row>
    <row r="35" spans="2:11" ht="21.75" customHeight="1">
      <c r="B35" s="29">
        <v>24</v>
      </c>
      <c r="C35" s="30"/>
      <c r="D35" s="40"/>
      <c r="E35" s="31"/>
      <c r="F35" s="41"/>
      <c r="G35" s="31"/>
      <c r="H35" s="30"/>
      <c r="I35" s="30"/>
      <c r="J35" s="35"/>
      <c r="K35" s="31"/>
    </row>
    <row r="36" spans="2:11" ht="21.75" customHeight="1">
      <c r="B36" s="29">
        <v>25</v>
      </c>
      <c r="C36" s="30"/>
      <c r="D36" s="40"/>
      <c r="E36" s="31"/>
      <c r="F36" s="41"/>
      <c r="G36" s="31"/>
      <c r="H36" s="30"/>
      <c r="I36" s="30"/>
      <c r="J36" s="35"/>
      <c r="K36" s="31"/>
    </row>
    <row r="37" spans="2:11" ht="21.75" customHeight="1">
      <c r="B37" s="29">
        <v>26</v>
      </c>
      <c r="C37" s="30"/>
      <c r="D37" s="40"/>
      <c r="E37" s="31"/>
      <c r="F37" s="41"/>
      <c r="G37" s="31"/>
      <c r="H37" s="30"/>
      <c r="I37" s="30"/>
      <c r="J37" s="35"/>
      <c r="K37" s="31"/>
    </row>
    <row r="38" spans="2:11" ht="21.75" customHeight="1">
      <c r="B38" s="29">
        <v>27</v>
      </c>
      <c r="C38" s="30"/>
      <c r="D38" s="40"/>
      <c r="E38" s="31"/>
      <c r="F38" s="41"/>
      <c r="G38" s="31"/>
      <c r="H38" s="30"/>
      <c r="I38" s="30"/>
      <c r="J38" s="35"/>
      <c r="K38" s="31"/>
    </row>
    <row r="39" spans="2:11" ht="21.75" customHeight="1">
      <c r="B39" s="29">
        <v>28</v>
      </c>
      <c r="C39" s="30"/>
      <c r="D39" s="40"/>
      <c r="E39" s="31"/>
      <c r="F39" s="41"/>
      <c r="G39" s="31"/>
      <c r="H39" s="30"/>
      <c r="I39" s="30"/>
      <c r="J39" s="35"/>
      <c r="K39" s="31"/>
    </row>
    <row r="40" spans="2:11" ht="21.75" customHeight="1">
      <c r="B40" s="29">
        <v>29</v>
      </c>
      <c r="C40" s="30"/>
      <c r="D40" s="40"/>
      <c r="E40" s="31"/>
      <c r="F40" s="41"/>
      <c r="G40" s="31"/>
      <c r="H40" s="30"/>
      <c r="I40" s="30"/>
      <c r="J40" s="35"/>
      <c r="K40" s="31"/>
    </row>
    <row r="41" spans="2:11" ht="21.75" customHeight="1">
      <c r="B41" s="29">
        <v>30</v>
      </c>
      <c r="C41" s="30"/>
      <c r="D41" s="40"/>
      <c r="E41" s="31"/>
      <c r="F41" s="41"/>
      <c r="G41" s="31"/>
      <c r="H41" s="30"/>
      <c r="I41" s="30"/>
      <c r="J41" s="35"/>
      <c r="K41" s="31"/>
    </row>
    <row r="42" spans="2:11" ht="21.75" customHeight="1">
      <c r="B42" s="29">
        <v>31</v>
      </c>
      <c r="C42" s="30"/>
      <c r="D42" s="40"/>
      <c r="E42" s="31"/>
      <c r="F42" s="41"/>
      <c r="G42" s="31"/>
      <c r="H42" s="30"/>
      <c r="I42" s="30"/>
      <c r="J42" s="35"/>
      <c r="K42" s="31"/>
    </row>
    <row r="43" spans="2:11" ht="21.75" customHeight="1">
      <c r="B43" s="29">
        <v>32</v>
      </c>
      <c r="C43" s="30"/>
      <c r="D43" s="40"/>
      <c r="E43" s="31"/>
      <c r="F43" s="41"/>
      <c r="G43" s="31"/>
      <c r="H43" s="30"/>
      <c r="I43" s="30"/>
      <c r="J43" s="35"/>
      <c r="K43" s="31"/>
    </row>
    <row r="44" spans="2:11" ht="21.75" customHeight="1">
      <c r="B44" s="29">
        <v>33</v>
      </c>
      <c r="C44" s="30"/>
      <c r="D44" s="40"/>
      <c r="E44" s="31"/>
      <c r="F44" s="41"/>
      <c r="G44" s="31"/>
      <c r="H44" s="30"/>
      <c r="I44" s="30"/>
      <c r="J44" s="35"/>
      <c r="K44" s="31"/>
    </row>
    <row r="45" spans="2:11" ht="21.75" customHeight="1">
      <c r="B45" s="29">
        <v>34</v>
      </c>
      <c r="C45" s="30"/>
      <c r="D45" s="40"/>
      <c r="E45" s="31"/>
      <c r="F45" s="41"/>
      <c r="G45" s="31"/>
      <c r="H45" s="30"/>
      <c r="I45" s="30"/>
      <c r="J45" s="35"/>
      <c r="K45" s="31"/>
    </row>
    <row r="46" spans="2:11" ht="21.75" customHeight="1">
      <c r="B46" s="29">
        <v>35</v>
      </c>
      <c r="C46" s="30"/>
      <c r="D46" s="40"/>
      <c r="E46" s="31"/>
      <c r="F46" s="41"/>
      <c r="G46" s="31"/>
      <c r="H46" s="30"/>
      <c r="I46" s="30"/>
      <c r="J46" s="35"/>
      <c r="K46" s="31"/>
    </row>
    <row r="47" spans="2:11" ht="21.75" customHeight="1">
      <c r="B47" s="29">
        <v>36</v>
      </c>
      <c r="C47" s="30"/>
      <c r="D47" s="40"/>
      <c r="E47" s="31"/>
      <c r="F47" s="41"/>
      <c r="G47" s="31"/>
      <c r="H47" s="30"/>
      <c r="I47" s="30"/>
      <c r="J47" s="35"/>
      <c r="K47" s="31"/>
    </row>
    <row r="48" spans="2:11" ht="21.75" customHeight="1">
      <c r="B48" s="29">
        <v>37</v>
      </c>
      <c r="C48" s="30"/>
      <c r="D48" s="40"/>
      <c r="E48" s="31"/>
      <c r="F48" s="41"/>
      <c r="G48" s="31"/>
      <c r="H48" s="30"/>
      <c r="I48" s="30"/>
      <c r="J48" s="35"/>
      <c r="K48" s="31"/>
    </row>
    <row r="49" spans="2:11" ht="21.75" customHeight="1">
      <c r="B49" s="29">
        <v>38</v>
      </c>
      <c r="C49" s="30"/>
      <c r="D49" s="40"/>
      <c r="E49" s="31"/>
      <c r="F49" s="41"/>
      <c r="G49" s="31"/>
      <c r="H49" s="30"/>
      <c r="I49" s="30"/>
      <c r="J49" s="35"/>
      <c r="K49" s="31"/>
    </row>
    <row r="50" spans="2:11" ht="21.75" customHeight="1">
      <c r="B50" s="29">
        <v>39</v>
      </c>
      <c r="C50" s="30"/>
      <c r="D50" s="40"/>
      <c r="E50" s="31"/>
      <c r="F50" s="41"/>
      <c r="G50" s="31"/>
      <c r="H50" s="30"/>
      <c r="I50" s="30"/>
      <c r="J50" s="35"/>
      <c r="K50" s="31"/>
    </row>
    <row r="51" spans="2:11" ht="21.75" customHeight="1">
      <c r="B51" s="29">
        <v>40</v>
      </c>
      <c r="C51" s="30"/>
      <c r="D51" s="40"/>
      <c r="E51" s="31"/>
      <c r="F51" s="41"/>
      <c r="G51" s="31"/>
      <c r="H51" s="30"/>
      <c r="I51" s="30"/>
      <c r="J51" s="35"/>
      <c r="K51" s="31"/>
    </row>
    <row r="52" spans="2:11" ht="21.75" customHeight="1">
      <c r="B52" s="29">
        <v>41</v>
      </c>
      <c r="C52" s="30"/>
      <c r="D52" s="40"/>
      <c r="E52" s="31"/>
      <c r="F52" s="41"/>
      <c r="G52" s="31"/>
      <c r="H52" s="30"/>
      <c r="I52" s="30"/>
      <c r="J52" s="35"/>
      <c r="K52" s="31"/>
    </row>
    <row r="53" spans="2:11" ht="21.75" customHeight="1">
      <c r="B53" s="29">
        <v>42</v>
      </c>
      <c r="C53" s="30"/>
      <c r="D53" s="40"/>
      <c r="E53" s="31"/>
      <c r="F53" s="41"/>
      <c r="G53" s="31"/>
      <c r="H53" s="30"/>
      <c r="I53" s="30"/>
      <c r="J53" s="35"/>
      <c r="K53" s="31"/>
    </row>
    <row r="54" spans="2:11" ht="21.75" customHeight="1">
      <c r="B54" s="29">
        <v>43</v>
      </c>
      <c r="C54" s="30"/>
      <c r="D54" s="40"/>
      <c r="E54" s="31"/>
      <c r="F54" s="41"/>
      <c r="G54" s="31"/>
      <c r="H54" s="30"/>
      <c r="I54" s="30"/>
      <c r="J54" s="35"/>
      <c r="K54" s="31"/>
    </row>
    <row r="55" spans="2:11" ht="21.75" customHeight="1">
      <c r="B55" s="29">
        <v>44</v>
      </c>
      <c r="C55" s="30"/>
      <c r="D55" s="40"/>
      <c r="E55" s="31"/>
      <c r="F55" s="41"/>
      <c r="G55" s="31"/>
      <c r="H55" s="30"/>
      <c r="I55" s="30"/>
      <c r="J55" s="35"/>
      <c r="K55" s="31"/>
    </row>
    <row r="56" spans="2:11" ht="21.75" customHeight="1">
      <c r="B56" s="29">
        <v>45</v>
      </c>
      <c r="C56" s="30"/>
      <c r="D56" s="40"/>
      <c r="E56" s="31"/>
      <c r="F56" s="41"/>
      <c r="G56" s="31"/>
      <c r="H56" s="30"/>
      <c r="I56" s="30"/>
      <c r="J56" s="35"/>
      <c r="K56" s="31"/>
    </row>
    <row r="57" spans="2:11" ht="21.75" customHeight="1">
      <c r="B57" s="29">
        <v>46</v>
      </c>
      <c r="C57" s="30"/>
      <c r="D57" s="40"/>
      <c r="E57" s="31"/>
      <c r="F57" s="41"/>
      <c r="G57" s="31"/>
      <c r="H57" s="30"/>
      <c r="I57" s="30"/>
      <c r="J57" s="35"/>
      <c r="K57" s="31"/>
    </row>
    <row r="58" spans="2:11" ht="21.75" customHeight="1">
      <c r="B58" s="29">
        <v>47</v>
      </c>
      <c r="C58" s="30"/>
      <c r="D58" s="40"/>
      <c r="E58" s="31"/>
      <c r="F58" s="41"/>
      <c r="G58" s="31"/>
      <c r="H58" s="30"/>
      <c r="I58" s="30"/>
      <c r="J58" s="35"/>
      <c r="K58" s="31"/>
    </row>
    <row r="59" spans="2:11" ht="21.75" customHeight="1">
      <c r="B59" s="29">
        <v>48</v>
      </c>
      <c r="C59" s="30"/>
      <c r="D59" s="40"/>
      <c r="E59" s="31"/>
      <c r="F59" s="41"/>
      <c r="G59" s="31"/>
      <c r="H59" s="30"/>
      <c r="I59" s="30"/>
      <c r="J59" s="35"/>
      <c r="K59" s="31"/>
    </row>
    <row r="60" spans="2:11" ht="21.75" customHeight="1">
      <c r="B60" s="29">
        <v>49</v>
      </c>
      <c r="C60" s="30"/>
      <c r="D60" s="40"/>
      <c r="E60" s="31"/>
      <c r="F60" s="41"/>
      <c r="G60" s="31"/>
      <c r="H60" s="30"/>
      <c r="I60" s="30"/>
      <c r="J60" s="35"/>
      <c r="K60" s="31"/>
    </row>
    <row r="61" spans="2:11" ht="21.75" customHeight="1">
      <c r="B61" s="29">
        <v>50</v>
      </c>
      <c r="C61" s="30"/>
      <c r="D61" s="40"/>
      <c r="E61" s="31"/>
      <c r="F61" s="41"/>
      <c r="G61" s="31"/>
      <c r="H61" s="30"/>
      <c r="I61" s="30"/>
      <c r="J61" s="35"/>
      <c r="K61" s="31"/>
    </row>
    <row r="62" spans="2:11" ht="21.75" customHeight="1">
      <c r="B62" s="29">
        <v>51</v>
      </c>
      <c r="C62" s="30"/>
      <c r="D62" s="40"/>
      <c r="E62" s="31"/>
      <c r="F62" s="41"/>
      <c r="G62" s="31"/>
      <c r="H62" s="30"/>
      <c r="I62" s="30"/>
      <c r="J62" s="35"/>
      <c r="K62" s="31"/>
    </row>
    <row r="63" spans="2:11" ht="21.75" customHeight="1">
      <c r="B63" s="29">
        <v>52</v>
      </c>
      <c r="C63" s="30"/>
      <c r="D63" s="40"/>
      <c r="E63" s="31"/>
      <c r="F63" s="41"/>
      <c r="G63" s="31"/>
      <c r="H63" s="30"/>
      <c r="I63" s="30"/>
      <c r="J63" s="35"/>
      <c r="K63" s="31"/>
    </row>
    <row r="64" spans="2:11" ht="21.75" customHeight="1">
      <c r="B64" s="29">
        <v>53</v>
      </c>
      <c r="C64" s="30"/>
      <c r="D64" s="40"/>
      <c r="E64" s="31"/>
      <c r="F64" s="41"/>
      <c r="G64" s="31"/>
      <c r="H64" s="30"/>
      <c r="I64" s="30"/>
      <c r="J64" s="35"/>
      <c r="K64" s="31"/>
    </row>
    <row r="65" spans="2:11" ht="21.75" customHeight="1">
      <c r="B65" s="29">
        <v>54</v>
      </c>
      <c r="C65" s="30"/>
      <c r="D65" s="40"/>
      <c r="E65" s="31"/>
      <c r="F65" s="41"/>
      <c r="G65" s="31"/>
      <c r="H65" s="30"/>
      <c r="I65" s="30"/>
      <c r="J65" s="35"/>
      <c r="K65" s="31"/>
    </row>
    <row r="66" spans="2:11" ht="21.75" customHeight="1">
      <c r="B66" s="29">
        <v>55</v>
      </c>
      <c r="C66" s="30"/>
      <c r="D66" s="40"/>
      <c r="E66" s="31"/>
      <c r="F66" s="41"/>
      <c r="G66" s="31"/>
      <c r="H66" s="30"/>
      <c r="I66" s="30"/>
      <c r="J66" s="35"/>
      <c r="K66" s="31"/>
    </row>
    <row r="67" spans="2:11" ht="21.75" customHeight="1">
      <c r="B67" s="29">
        <v>56</v>
      </c>
      <c r="C67" s="30"/>
      <c r="D67" s="40"/>
      <c r="E67" s="31"/>
      <c r="F67" s="41"/>
      <c r="G67" s="31"/>
      <c r="H67" s="30"/>
      <c r="I67" s="30"/>
      <c r="J67" s="35"/>
      <c r="K67" s="31"/>
    </row>
    <row r="68" spans="2:11" ht="21.75" customHeight="1">
      <c r="B68" s="29">
        <v>57</v>
      </c>
      <c r="C68" s="30"/>
      <c r="D68" s="40"/>
      <c r="E68" s="31"/>
      <c r="F68" s="41"/>
      <c r="G68" s="31"/>
      <c r="H68" s="30"/>
      <c r="I68" s="30"/>
      <c r="J68" s="35"/>
      <c r="K68" s="31"/>
    </row>
    <row r="69" spans="2:11" ht="21.75" customHeight="1">
      <c r="B69" s="29">
        <v>58</v>
      </c>
      <c r="C69" s="30"/>
      <c r="D69" s="40"/>
      <c r="E69" s="31"/>
      <c r="F69" s="41"/>
      <c r="G69" s="31"/>
      <c r="H69" s="30"/>
      <c r="I69" s="30"/>
      <c r="J69" s="35"/>
      <c r="K69" s="31"/>
    </row>
    <row r="70" spans="2:11" ht="21.75" customHeight="1">
      <c r="B70" s="29">
        <v>59</v>
      </c>
      <c r="C70" s="30"/>
      <c r="D70" s="40"/>
      <c r="E70" s="31"/>
      <c r="F70" s="41"/>
      <c r="G70" s="31"/>
      <c r="H70" s="30"/>
      <c r="I70" s="30"/>
      <c r="J70" s="35"/>
      <c r="K70" s="31"/>
    </row>
    <row r="71" spans="2:11" ht="21.75" customHeight="1">
      <c r="B71" s="29">
        <v>60</v>
      </c>
      <c r="C71" s="30"/>
      <c r="D71" s="40"/>
      <c r="E71" s="31"/>
      <c r="F71" s="41"/>
      <c r="G71" s="31"/>
      <c r="H71" s="30"/>
      <c r="I71" s="30"/>
      <c r="J71" s="35"/>
      <c r="K71" s="31"/>
    </row>
    <row r="72" spans="2:11" ht="21.75" customHeight="1">
      <c r="B72" s="29">
        <v>61</v>
      </c>
      <c r="C72" s="30"/>
      <c r="D72" s="40"/>
      <c r="E72" s="31"/>
      <c r="F72" s="41"/>
      <c r="G72" s="31"/>
      <c r="H72" s="30"/>
      <c r="I72" s="30"/>
      <c r="J72" s="35"/>
      <c r="K72" s="31"/>
    </row>
    <row r="73" spans="2:11" ht="21.75" customHeight="1">
      <c r="B73" s="29">
        <v>62</v>
      </c>
      <c r="C73" s="30"/>
      <c r="D73" s="40"/>
      <c r="E73" s="31"/>
      <c r="F73" s="41"/>
      <c r="G73" s="31"/>
      <c r="H73" s="30"/>
      <c r="I73" s="30"/>
      <c r="J73" s="35"/>
      <c r="K73" s="31"/>
    </row>
    <row r="74" spans="2:11" ht="21.75" customHeight="1">
      <c r="B74" s="29">
        <v>63</v>
      </c>
      <c r="C74" s="30"/>
      <c r="D74" s="40"/>
      <c r="E74" s="31"/>
      <c r="F74" s="41"/>
      <c r="G74" s="31"/>
      <c r="H74" s="30"/>
      <c r="I74" s="30"/>
      <c r="J74" s="35"/>
      <c r="K74" s="31"/>
    </row>
    <row r="75" spans="2:11" ht="21.75" customHeight="1">
      <c r="B75" s="29">
        <v>64</v>
      </c>
      <c r="C75" s="30"/>
      <c r="D75" s="40"/>
      <c r="E75" s="31"/>
      <c r="F75" s="41"/>
      <c r="G75" s="31"/>
      <c r="H75" s="30"/>
      <c r="I75" s="30"/>
      <c r="J75" s="35"/>
      <c r="K75" s="31"/>
    </row>
    <row r="76" spans="2:11" ht="21.75" customHeight="1">
      <c r="B76" s="29">
        <v>65</v>
      </c>
      <c r="C76" s="30"/>
      <c r="D76" s="40"/>
      <c r="E76" s="31"/>
      <c r="F76" s="41"/>
      <c r="G76" s="31"/>
      <c r="H76" s="30"/>
      <c r="I76" s="30"/>
      <c r="J76" s="35"/>
      <c r="K76" s="31"/>
    </row>
    <row r="77" spans="2:11" ht="21.75" customHeight="1">
      <c r="B77" s="29">
        <v>66</v>
      </c>
      <c r="C77" s="30"/>
      <c r="D77" s="40"/>
      <c r="E77" s="31"/>
      <c r="F77" s="41"/>
      <c r="G77" s="31"/>
      <c r="H77" s="30"/>
      <c r="I77" s="30"/>
      <c r="J77" s="35"/>
      <c r="K77" s="31"/>
    </row>
    <row r="78" spans="2:11" ht="21.75" customHeight="1">
      <c r="B78" s="29">
        <v>67</v>
      </c>
      <c r="C78" s="30"/>
      <c r="D78" s="40"/>
      <c r="E78" s="31"/>
      <c r="F78" s="41"/>
      <c r="G78" s="31"/>
      <c r="H78" s="30"/>
      <c r="I78" s="30"/>
      <c r="J78" s="35"/>
      <c r="K78" s="31"/>
    </row>
    <row r="79" spans="2:11" ht="21.75" customHeight="1">
      <c r="B79" s="29">
        <v>68</v>
      </c>
      <c r="C79" s="30"/>
      <c r="D79" s="40"/>
      <c r="E79" s="31"/>
      <c r="F79" s="41"/>
      <c r="G79" s="31"/>
      <c r="H79" s="30"/>
      <c r="I79" s="30"/>
      <c r="J79" s="35"/>
      <c r="K79" s="31"/>
    </row>
    <row r="80" spans="2:11" ht="21.75" customHeight="1">
      <c r="B80" s="29">
        <v>69</v>
      </c>
      <c r="C80" s="30"/>
      <c r="D80" s="40"/>
      <c r="E80" s="31"/>
      <c r="F80" s="41"/>
      <c r="G80" s="31"/>
      <c r="H80" s="30"/>
      <c r="I80" s="30"/>
      <c r="J80" s="35"/>
      <c r="K80" s="31"/>
    </row>
    <row r="81" spans="2:11" ht="21.75" customHeight="1">
      <c r="B81" s="29">
        <v>70</v>
      </c>
      <c r="C81" s="30"/>
      <c r="D81" s="40"/>
      <c r="E81" s="31"/>
      <c r="F81" s="41"/>
      <c r="G81" s="31"/>
      <c r="H81" s="30"/>
      <c r="I81" s="30"/>
      <c r="J81" s="35"/>
      <c r="K81" s="31"/>
    </row>
    <row r="82" spans="2:11" ht="21.75" customHeight="1">
      <c r="B82" s="29">
        <v>71</v>
      </c>
      <c r="C82" s="30"/>
      <c r="D82" s="40"/>
      <c r="E82" s="31"/>
      <c r="F82" s="41"/>
      <c r="G82" s="31"/>
      <c r="H82" s="30"/>
      <c r="I82" s="30"/>
      <c r="J82" s="35"/>
      <c r="K82" s="31"/>
    </row>
    <row r="83" spans="2:11" ht="21.75" customHeight="1">
      <c r="B83" s="29">
        <v>72</v>
      </c>
      <c r="C83" s="30"/>
      <c r="D83" s="40"/>
      <c r="E83" s="31"/>
      <c r="F83" s="41"/>
      <c r="G83" s="31"/>
      <c r="H83" s="30"/>
      <c r="I83" s="30"/>
      <c r="J83" s="35"/>
      <c r="K83" s="31"/>
    </row>
    <row r="84" spans="2:11" ht="21.75" customHeight="1">
      <c r="B84" s="29">
        <v>73</v>
      </c>
      <c r="C84" s="30"/>
      <c r="D84" s="40"/>
      <c r="E84" s="31"/>
      <c r="F84" s="41"/>
      <c r="G84" s="31"/>
      <c r="H84" s="30"/>
      <c r="I84" s="30"/>
      <c r="J84" s="35"/>
      <c r="K84" s="31"/>
    </row>
    <row r="85" spans="2:11" ht="21.75" customHeight="1">
      <c r="B85" s="29">
        <v>74</v>
      </c>
      <c r="C85" s="30"/>
      <c r="D85" s="40"/>
      <c r="E85" s="31"/>
      <c r="F85" s="41"/>
      <c r="G85" s="31"/>
      <c r="H85" s="30"/>
      <c r="I85" s="30"/>
      <c r="J85" s="35"/>
      <c r="K85" s="31"/>
    </row>
    <row r="86" spans="2:11" ht="21.75" customHeight="1">
      <c r="B86" s="29">
        <v>75</v>
      </c>
      <c r="C86" s="30"/>
      <c r="D86" s="40"/>
      <c r="E86" s="31"/>
      <c r="F86" s="41"/>
      <c r="G86" s="31"/>
      <c r="H86" s="30"/>
      <c r="I86" s="30"/>
      <c r="J86" s="35"/>
      <c r="K86" s="31"/>
    </row>
    <row r="87" spans="2:11" ht="21.75" customHeight="1">
      <c r="B87" s="29">
        <v>76</v>
      </c>
      <c r="C87" s="30"/>
      <c r="D87" s="40"/>
      <c r="E87" s="31"/>
      <c r="F87" s="41"/>
      <c r="G87" s="31"/>
      <c r="H87" s="30"/>
      <c r="I87" s="30"/>
      <c r="J87" s="35"/>
      <c r="K87" s="31"/>
    </row>
    <row r="88" spans="2:11" ht="21.75" customHeight="1">
      <c r="B88" s="29">
        <v>77</v>
      </c>
      <c r="C88" s="30"/>
      <c r="D88" s="40"/>
      <c r="E88" s="31"/>
      <c r="F88" s="41"/>
      <c r="G88" s="31"/>
      <c r="H88" s="30"/>
      <c r="I88" s="30"/>
      <c r="J88" s="35"/>
      <c r="K88" s="31"/>
    </row>
    <row r="89" spans="2:11" ht="21.75" customHeight="1">
      <c r="B89" s="29">
        <v>78</v>
      </c>
      <c r="C89" s="30"/>
      <c r="D89" s="40"/>
      <c r="E89" s="31"/>
      <c r="F89" s="41"/>
      <c r="G89" s="31"/>
      <c r="H89" s="30"/>
      <c r="I89" s="30"/>
      <c r="J89" s="35"/>
      <c r="K89" s="31"/>
    </row>
    <row r="90" spans="2:11" ht="21.75" customHeight="1">
      <c r="B90" s="29">
        <v>79</v>
      </c>
      <c r="C90" s="30"/>
      <c r="D90" s="40"/>
      <c r="E90" s="31"/>
      <c r="F90" s="41"/>
      <c r="G90" s="31"/>
      <c r="H90" s="30"/>
      <c r="I90" s="30"/>
      <c r="J90" s="35"/>
      <c r="K90" s="31"/>
    </row>
    <row r="91" spans="2:11" ht="21.75" customHeight="1">
      <c r="B91" s="29">
        <v>80</v>
      </c>
      <c r="C91" s="30"/>
      <c r="D91" s="40"/>
      <c r="E91" s="31"/>
      <c r="F91" s="41"/>
      <c r="G91" s="31"/>
      <c r="H91" s="30"/>
      <c r="I91" s="30"/>
      <c r="J91" s="35"/>
      <c r="K91" s="31"/>
    </row>
    <row r="92" spans="2:11" ht="21.75" customHeight="1">
      <c r="B92" s="29">
        <v>81</v>
      </c>
      <c r="C92" s="30"/>
      <c r="D92" s="40"/>
      <c r="E92" s="31"/>
      <c r="F92" s="41"/>
      <c r="G92" s="31"/>
      <c r="H92" s="30"/>
      <c r="I92" s="30"/>
      <c r="J92" s="35"/>
      <c r="K92" s="31"/>
    </row>
    <row r="93" spans="2:11" ht="21.75" customHeight="1">
      <c r="B93" s="29">
        <v>82</v>
      </c>
      <c r="C93" s="30"/>
      <c r="D93" s="40"/>
      <c r="E93" s="31"/>
      <c r="F93" s="41"/>
      <c r="G93" s="31"/>
      <c r="H93" s="30"/>
      <c r="I93" s="30"/>
      <c r="J93" s="35"/>
      <c r="K93" s="31"/>
    </row>
    <row r="94" spans="2:11" ht="21.75" customHeight="1">
      <c r="B94" s="29">
        <v>83</v>
      </c>
      <c r="C94" s="30"/>
      <c r="D94" s="40"/>
      <c r="E94" s="31"/>
      <c r="F94" s="41"/>
      <c r="G94" s="31"/>
      <c r="H94" s="30"/>
      <c r="I94" s="30"/>
      <c r="J94" s="35"/>
      <c r="K94" s="31"/>
    </row>
    <row r="95" spans="2:11" ht="21.75" customHeight="1">
      <c r="B95" s="29">
        <v>84</v>
      </c>
      <c r="C95" s="30"/>
      <c r="D95" s="40"/>
      <c r="E95" s="31"/>
      <c r="F95" s="41"/>
      <c r="G95" s="31"/>
      <c r="H95" s="30"/>
      <c r="I95" s="30"/>
      <c r="J95" s="35"/>
      <c r="K95" s="31"/>
    </row>
    <row r="96" spans="2:11" ht="21.75" customHeight="1">
      <c r="B96" s="29">
        <v>85</v>
      </c>
      <c r="C96" s="30"/>
      <c r="D96" s="40"/>
      <c r="E96" s="31"/>
      <c r="F96" s="41"/>
      <c r="G96" s="31"/>
      <c r="H96" s="30"/>
      <c r="I96" s="30"/>
      <c r="J96" s="35"/>
      <c r="K96" s="31"/>
    </row>
    <row r="97" spans="2:11" ht="21.75" customHeight="1">
      <c r="B97" s="29">
        <v>86</v>
      </c>
      <c r="C97" s="30"/>
      <c r="D97" s="40"/>
      <c r="E97" s="31"/>
      <c r="F97" s="41"/>
      <c r="G97" s="31"/>
      <c r="H97" s="30"/>
      <c r="I97" s="30"/>
      <c r="J97" s="35"/>
      <c r="K97" s="31"/>
    </row>
    <row r="98" spans="2:11" ht="21.75" customHeight="1">
      <c r="B98" s="29">
        <v>87</v>
      </c>
      <c r="C98" s="30"/>
      <c r="D98" s="40"/>
      <c r="E98" s="31"/>
      <c r="F98" s="41"/>
      <c r="G98" s="31"/>
      <c r="H98" s="30"/>
      <c r="I98" s="30"/>
      <c r="J98" s="35"/>
      <c r="K98" s="31"/>
    </row>
    <row r="99" spans="2:11" ht="21.75" customHeight="1">
      <c r="B99" s="29">
        <v>88</v>
      </c>
      <c r="C99" s="30"/>
      <c r="D99" s="40"/>
      <c r="E99" s="31"/>
      <c r="F99" s="41"/>
      <c r="G99" s="31"/>
      <c r="H99" s="30"/>
      <c r="I99" s="30"/>
      <c r="J99" s="35"/>
      <c r="K99" s="31"/>
    </row>
    <row r="100" spans="2:11" ht="21.75" customHeight="1">
      <c r="B100" s="29">
        <v>89</v>
      </c>
      <c r="C100" s="30"/>
      <c r="D100" s="40"/>
      <c r="E100" s="31"/>
      <c r="F100" s="41"/>
      <c r="G100" s="31"/>
      <c r="H100" s="30"/>
      <c r="I100" s="30"/>
      <c r="J100" s="35"/>
      <c r="K100" s="31"/>
    </row>
    <row r="101" spans="2:11" ht="21.75" customHeight="1">
      <c r="B101" s="29">
        <v>90</v>
      </c>
      <c r="C101" s="30"/>
      <c r="D101" s="40"/>
      <c r="E101" s="31"/>
      <c r="F101" s="41"/>
      <c r="G101" s="31"/>
      <c r="H101" s="30"/>
      <c r="I101" s="30"/>
      <c r="J101" s="35"/>
      <c r="K101" s="31"/>
    </row>
    <row r="102" spans="2:11" ht="21.75" customHeight="1">
      <c r="B102" s="29">
        <v>91</v>
      </c>
      <c r="C102" s="30"/>
      <c r="D102" s="40"/>
      <c r="E102" s="31"/>
      <c r="F102" s="41"/>
      <c r="G102" s="31"/>
      <c r="H102" s="30"/>
      <c r="I102" s="30"/>
      <c r="J102" s="35"/>
      <c r="K102" s="31"/>
    </row>
    <row r="103" spans="2:11" ht="21.75" customHeight="1">
      <c r="B103" s="29">
        <v>92</v>
      </c>
      <c r="C103" s="30"/>
      <c r="D103" s="40"/>
      <c r="E103" s="31"/>
      <c r="F103" s="41"/>
      <c r="G103" s="31"/>
      <c r="H103" s="30"/>
      <c r="I103" s="30"/>
      <c r="J103" s="35"/>
      <c r="K103" s="31"/>
    </row>
    <row r="104" spans="2:11" ht="21.75" customHeight="1">
      <c r="B104" s="29">
        <v>93</v>
      </c>
      <c r="C104" s="30"/>
      <c r="D104" s="40"/>
      <c r="E104" s="31"/>
      <c r="F104" s="41"/>
      <c r="G104" s="31"/>
      <c r="H104" s="30"/>
      <c r="I104" s="30"/>
      <c r="J104" s="35"/>
      <c r="K104" s="31"/>
    </row>
    <row r="105" spans="2:11" ht="21.75" customHeight="1">
      <c r="B105" s="29">
        <v>94</v>
      </c>
      <c r="C105" s="30"/>
      <c r="D105" s="40"/>
      <c r="E105" s="31"/>
      <c r="F105" s="41"/>
      <c r="G105" s="31"/>
      <c r="H105" s="30"/>
      <c r="I105" s="30"/>
      <c r="J105" s="35"/>
      <c r="K105" s="31"/>
    </row>
    <row r="106" spans="2:11" ht="21.75" customHeight="1">
      <c r="B106" s="29">
        <v>95</v>
      </c>
      <c r="C106" s="30"/>
      <c r="D106" s="40"/>
      <c r="E106" s="31"/>
      <c r="F106" s="41"/>
      <c r="G106" s="31"/>
      <c r="H106" s="30"/>
      <c r="I106" s="30"/>
      <c r="J106" s="35"/>
      <c r="K106" s="31"/>
    </row>
    <row r="107" spans="2:11" ht="21.75" customHeight="1">
      <c r="B107" s="29">
        <v>96</v>
      </c>
      <c r="C107" s="30"/>
      <c r="D107" s="40"/>
      <c r="E107" s="31"/>
      <c r="F107" s="41"/>
      <c r="G107" s="31"/>
      <c r="H107" s="30"/>
      <c r="I107" s="30"/>
      <c r="J107" s="35"/>
      <c r="K107" s="31"/>
    </row>
    <row r="108" spans="2:11" ht="21.75" customHeight="1">
      <c r="B108" s="29">
        <v>97</v>
      </c>
      <c r="C108" s="30"/>
      <c r="D108" s="40"/>
      <c r="E108" s="31"/>
      <c r="F108" s="41"/>
      <c r="G108" s="31"/>
      <c r="H108" s="30"/>
      <c r="I108" s="30"/>
      <c r="J108" s="35"/>
      <c r="K108" s="31"/>
    </row>
    <row r="109" spans="2:11" ht="21.75" customHeight="1">
      <c r="B109" s="29">
        <v>98</v>
      </c>
      <c r="C109" s="30"/>
      <c r="D109" s="40"/>
      <c r="E109" s="31"/>
      <c r="F109" s="41"/>
      <c r="G109" s="31"/>
      <c r="H109" s="30"/>
      <c r="I109" s="30"/>
      <c r="J109" s="35"/>
      <c r="K109" s="31"/>
    </row>
    <row r="110" spans="2:11" ht="21.75" customHeight="1">
      <c r="B110" s="29">
        <v>99</v>
      </c>
      <c r="C110" s="30"/>
      <c r="D110" s="40"/>
      <c r="E110" s="31"/>
      <c r="F110" s="41"/>
      <c r="G110" s="31"/>
      <c r="H110" s="30"/>
      <c r="I110" s="30"/>
      <c r="J110" s="35"/>
      <c r="K110" s="31"/>
    </row>
    <row r="111" spans="2:11" ht="21.75" customHeight="1">
      <c r="B111" s="29">
        <v>100</v>
      </c>
      <c r="C111" s="30"/>
      <c r="D111" s="40"/>
      <c r="E111" s="31"/>
      <c r="F111" s="41"/>
      <c r="G111" s="31"/>
      <c r="H111" s="30"/>
      <c r="I111" s="30"/>
      <c r="J111" s="35"/>
      <c r="K111" s="31"/>
    </row>
    <row r="112" spans="2:11" ht="21.75" customHeight="1">
      <c r="B112" s="29">
        <v>101</v>
      </c>
      <c r="C112" s="30"/>
      <c r="D112" s="40"/>
      <c r="E112" s="31"/>
      <c r="F112" s="41"/>
      <c r="G112" s="31"/>
      <c r="H112" s="30"/>
      <c r="I112" s="30"/>
      <c r="J112" s="35"/>
      <c r="K112" s="31"/>
    </row>
    <row r="113" spans="2:11" ht="21.75" customHeight="1">
      <c r="B113" s="29">
        <v>102</v>
      </c>
      <c r="C113" s="30"/>
      <c r="D113" s="40"/>
      <c r="E113" s="31"/>
      <c r="F113" s="41"/>
      <c r="G113" s="31"/>
      <c r="H113" s="30"/>
      <c r="I113" s="30"/>
      <c r="J113" s="35"/>
      <c r="K113" s="31"/>
    </row>
    <row r="114" spans="2:11" ht="21.75" customHeight="1">
      <c r="B114" s="29">
        <v>103</v>
      </c>
      <c r="C114" s="30"/>
      <c r="D114" s="40"/>
      <c r="E114" s="31"/>
      <c r="F114" s="41"/>
      <c r="G114" s="31"/>
      <c r="H114" s="30"/>
      <c r="I114" s="30"/>
      <c r="J114" s="35"/>
      <c r="K114" s="31"/>
    </row>
    <row r="115" spans="2:11" ht="21.75" customHeight="1">
      <c r="B115" s="29">
        <v>104</v>
      </c>
      <c r="C115" s="30"/>
      <c r="D115" s="40"/>
      <c r="E115" s="31"/>
      <c r="F115" s="41"/>
      <c r="G115" s="31"/>
      <c r="H115" s="30"/>
      <c r="I115" s="30"/>
      <c r="J115" s="35"/>
      <c r="K115" s="31"/>
    </row>
    <row r="116" spans="2:11" ht="21.75" customHeight="1">
      <c r="B116" s="29">
        <v>105</v>
      </c>
      <c r="C116" s="30"/>
      <c r="D116" s="40"/>
      <c r="E116" s="31"/>
      <c r="F116" s="41"/>
      <c r="G116" s="31"/>
      <c r="H116" s="30"/>
      <c r="I116" s="30"/>
      <c r="J116" s="35"/>
      <c r="K116" s="31"/>
    </row>
    <row r="117" spans="2:11" ht="21.75" customHeight="1">
      <c r="B117" s="29">
        <v>106</v>
      </c>
      <c r="C117" s="30"/>
      <c r="D117" s="40"/>
      <c r="E117" s="31"/>
      <c r="F117" s="41"/>
      <c r="G117" s="31"/>
      <c r="H117" s="30"/>
      <c r="I117" s="30"/>
      <c r="J117" s="35"/>
      <c r="K117" s="31"/>
    </row>
    <row r="118" spans="2:11" ht="21.75" customHeight="1">
      <c r="B118" s="29">
        <v>107</v>
      </c>
      <c r="C118" s="30"/>
      <c r="D118" s="40"/>
      <c r="E118" s="31"/>
      <c r="F118" s="41"/>
      <c r="G118" s="31"/>
      <c r="H118" s="30"/>
      <c r="I118" s="30"/>
      <c r="J118" s="35"/>
      <c r="K118" s="31"/>
    </row>
    <row r="119" spans="2:11" ht="21.75" customHeight="1">
      <c r="B119" s="29">
        <v>108</v>
      </c>
      <c r="C119" s="30"/>
      <c r="D119" s="40"/>
      <c r="E119" s="31"/>
      <c r="F119" s="41"/>
      <c r="G119" s="31"/>
      <c r="H119" s="30"/>
      <c r="I119" s="30"/>
      <c r="J119" s="35"/>
      <c r="K119" s="31"/>
    </row>
    <row r="120" spans="2:11" ht="21.75" customHeight="1">
      <c r="B120" s="29">
        <v>109</v>
      </c>
      <c r="C120" s="30"/>
      <c r="D120" s="40"/>
      <c r="E120" s="31"/>
      <c r="F120" s="41"/>
      <c r="G120" s="31"/>
      <c r="H120" s="30"/>
      <c r="I120" s="30"/>
      <c r="J120" s="35"/>
      <c r="K120" s="31"/>
    </row>
    <row r="121" spans="2:11" ht="21.75" customHeight="1">
      <c r="B121" s="29">
        <v>110</v>
      </c>
      <c r="C121" s="30"/>
      <c r="D121" s="40"/>
      <c r="E121" s="31"/>
      <c r="F121" s="41"/>
      <c r="G121" s="31"/>
      <c r="H121" s="30"/>
      <c r="I121" s="30"/>
      <c r="J121" s="35"/>
      <c r="K121" s="31"/>
    </row>
    <row r="122" spans="2:11" ht="21.75" customHeight="1">
      <c r="B122" s="29">
        <v>111</v>
      </c>
      <c r="C122" s="30"/>
      <c r="D122" s="40"/>
      <c r="E122" s="31"/>
      <c r="F122" s="41"/>
      <c r="G122" s="31"/>
      <c r="H122" s="30"/>
      <c r="I122" s="30"/>
      <c r="J122" s="35"/>
      <c r="K122" s="31"/>
    </row>
    <row r="123" spans="2:11" ht="21.75" customHeight="1">
      <c r="B123" s="29">
        <v>112</v>
      </c>
      <c r="C123" s="30"/>
      <c r="D123" s="40"/>
      <c r="E123" s="31"/>
      <c r="F123" s="41"/>
      <c r="G123" s="31"/>
      <c r="H123" s="30"/>
      <c r="I123" s="30"/>
      <c r="J123" s="35"/>
      <c r="K123" s="31"/>
    </row>
    <row r="124" spans="2:11" ht="21.75" customHeight="1">
      <c r="B124" s="29">
        <v>113</v>
      </c>
      <c r="C124" s="30"/>
      <c r="D124" s="40"/>
      <c r="E124" s="31"/>
      <c r="F124" s="41"/>
      <c r="G124" s="31"/>
      <c r="H124" s="30"/>
      <c r="I124" s="30"/>
      <c r="J124" s="35"/>
      <c r="K124" s="31"/>
    </row>
    <row r="125" spans="2:11" ht="21.75" customHeight="1">
      <c r="B125" s="29">
        <v>114</v>
      </c>
      <c r="C125" s="30"/>
      <c r="D125" s="40"/>
      <c r="E125" s="31"/>
      <c r="F125" s="41"/>
      <c r="G125" s="31"/>
      <c r="H125" s="30"/>
      <c r="I125" s="30"/>
      <c r="J125" s="35"/>
      <c r="K125" s="31"/>
    </row>
    <row r="126" spans="2:11" ht="21.75" customHeight="1">
      <c r="B126" s="29">
        <v>115</v>
      </c>
      <c r="C126" s="30"/>
      <c r="D126" s="40"/>
      <c r="E126" s="31"/>
      <c r="F126" s="41"/>
      <c r="G126" s="31"/>
      <c r="H126" s="30"/>
      <c r="I126" s="30"/>
      <c r="J126" s="35"/>
      <c r="K126" s="31"/>
    </row>
    <row r="127" spans="2:11" ht="21.75" customHeight="1">
      <c r="B127" s="29">
        <v>116</v>
      </c>
      <c r="C127" s="30"/>
      <c r="D127" s="40"/>
      <c r="E127" s="31"/>
      <c r="F127" s="41"/>
      <c r="G127" s="31"/>
      <c r="H127" s="30"/>
      <c r="I127" s="30"/>
      <c r="J127" s="35"/>
      <c r="K127" s="31"/>
    </row>
    <row r="128" spans="2:11" ht="21.75" customHeight="1">
      <c r="B128" s="29">
        <v>117</v>
      </c>
      <c r="C128" s="30"/>
      <c r="D128" s="40"/>
      <c r="E128" s="31"/>
      <c r="F128" s="41"/>
      <c r="G128" s="31"/>
      <c r="H128" s="30"/>
      <c r="I128" s="30"/>
      <c r="J128" s="35"/>
      <c r="K128" s="31"/>
    </row>
    <row r="129" spans="2:11" ht="21.75" customHeight="1">
      <c r="B129" s="29">
        <v>118</v>
      </c>
      <c r="C129" s="30"/>
      <c r="D129" s="40"/>
      <c r="E129" s="31"/>
      <c r="F129" s="41"/>
      <c r="G129" s="31"/>
      <c r="H129" s="30"/>
      <c r="I129" s="30"/>
      <c r="J129" s="35"/>
      <c r="K129" s="31"/>
    </row>
    <row r="130" spans="2:11" ht="21.75" customHeight="1">
      <c r="B130" s="29">
        <v>119</v>
      </c>
      <c r="C130" s="30"/>
      <c r="D130" s="40"/>
      <c r="E130" s="31"/>
      <c r="F130" s="41"/>
      <c r="G130" s="31"/>
      <c r="H130" s="30"/>
      <c r="I130" s="30"/>
      <c r="J130" s="35"/>
      <c r="K130" s="31"/>
    </row>
    <row r="131" spans="2:11" ht="21.75" customHeight="1">
      <c r="B131" s="29">
        <v>120</v>
      </c>
      <c r="C131" s="30"/>
      <c r="D131" s="40"/>
      <c r="E131" s="31"/>
      <c r="F131" s="41"/>
      <c r="G131" s="31"/>
      <c r="H131" s="30"/>
      <c r="I131" s="30"/>
      <c r="J131" s="35"/>
      <c r="K131" s="31"/>
    </row>
    <row r="132" spans="2:11" ht="21.75" customHeight="1">
      <c r="B132" s="29">
        <v>121</v>
      </c>
      <c r="C132" s="30"/>
      <c r="D132" s="40"/>
      <c r="E132" s="31"/>
      <c r="F132" s="41"/>
      <c r="G132" s="31"/>
      <c r="H132" s="30"/>
      <c r="I132" s="30"/>
      <c r="J132" s="35"/>
      <c r="K132" s="31"/>
    </row>
    <row r="133" spans="2:11" ht="21.75" customHeight="1">
      <c r="B133" s="29">
        <v>122</v>
      </c>
      <c r="C133" s="30"/>
      <c r="D133" s="40"/>
      <c r="E133" s="31"/>
      <c r="F133" s="41"/>
      <c r="G133" s="31"/>
      <c r="H133" s="30"/>
      <c r="I133" s="30"/>
      <c r="J133" s="35"/>
      <c r="K133" s="31"/>
    </row>
    <row r="134" spans="2:11" ht="21.75" customHeight="1">
      <c r="B134" s="29">
        <v>123</v>
      </c>
      <c r="C134" s="30"/>
      <c r="D134" s="40"/>
      <c r="E134" s="31"/>
      <c r="F134" s="41"/>
      <c r="G134" s="31"/>
      <c r="H134" s="30"/>
      <c r="I134" s="30"/>
      <c r="J134" s="35"/>
      <c r="K134" s="31"/>
    </row>
    <row r="135" spans="2:11" ht="21.75" customHeight="1">
      <c r="B135" s="29">
        <v>124</v>
      </c>
      <c r="C135" s="30"/>
      <c r="D135" s="40"/>
      <c r="E135" s="31"/>
      <c r="F135" s="41"/>
      <c r="G135" s="31"/>
      <c r="H135" s="30"/>
      <c r="I135" s="30"/>
      <c r="J135" s="35"/>
      <c r="K135" s="31"/>
    </row>
    <row r="136" spans="2:11" ht="21.75" customHeight="1">
      <c r="B136" s="29">
        <v>125</v>
      </c>
      <c r="C136" s="30"/>
      <c r="D136" s="40"/>
      <c r="E136" s="31"/>
      <c r="F136" s="41"/>
      <c r="G136" s="31"/>
      <c r="H136" s="30"/>
      <c r="I136" s="30"/>
      <c r="J136" s="35"/>
      <c r="K136" s="31"/>
    </row>
    <row r="137" spans="2:11" ht="21.75" customHeight="1">
      <c r="B137" s="29">
        <v>126</v>
      </c>
      <c r="C137" s="30"/>
      <c r="D137" s="40"/>
      <c r="E137" s="31"/>
      <c r="F137" s="41"/>
      <c r="G137" s="31"/>
      <c r="H137" s="30"/>
      <c r="I137" s="30"/>
      <c r="J137" s="35"/>
      <c r="K137" s="31"/>
    </row>
    <row r="138" spans="2:11" ht="21.75" customHeight="1">
      <c r="B138" s="29">
        <v>127</v>
      </c>
      <c r="C138" s="30"/>
      <c r="D138" s="40"/>
      <c r="E138" s="31"/>
      <c r="F138" s="41"/>
      <c r="G138" s="31"/>
      <c r="H138" s="30"/>
      <c r="I138" s="30"/>
      <c r="J138" s="35"/>
      <c r="K138" s="31"/>
    </row>
    <row r="139" spans="2:11" ht="21.75" customHeight="1">
      <c r="B139" s="29">
        <v>128</v>
      </c>
      <c r="C139" s="30"/>
      <c r="D139" s="40"/>
      <c r="E139" s="31"/>
      <c r="F139" s="41"/>
      <c r="G139" s="31"/>
      <c r="H139" s="30"/>
      <c r="I139" s="30"/>
      <c r="J139" s="35"/>
      <c r="K139" s="31"/>
    </row>
    <row r="140" spans="2:11" ht="21.75" customHeight="1">
      <c r="B140" s="29">
        <v>129</v>
      </c>
      <c r="C140" s="30"/>
      <c r="D140" s="40"/>
      <c r="E140" s="31"/>
      <c r="F140" s="41"/>
      <c r="G140" s="31"/>
      <c r="H140" s="30"/>
      <c r="I140" s="30"/>
      <c r="J140" s="35"/>
      <c r="K140" s="31"/>
    </row>
    <row r="141" spans="2:11" ht="21.75" customHeight="1">
      <c r="B141" s="29">
        <v>130</v>
      </c>
      <c r="C141" s="30"/>
      <c r="D141" s="40"/>
      <c r="E141" s="31"/>
      <c r="F141" s="41"/>
      <c r="G141" s="31"/>
      <c r="H141" s="30"/>
      <c r="I141" s="30"/>
      <c r="J141" s="35"/>
      <c r="K141" s="31"/>
    </row>
    <row r="142" spans="2:11" ht="21.75" customHeight="1">
      <c r="B142" s="29">
        <v>131</v>
      </c>
      <c r="C142" s="30"/>
      <c r="D142" s="40"/>
      <c r="E142" s="31"/>
      <c r="F142" s="41"/>
      <c r="G142" s="31"/>
      <c r="H142" s="30"/>
      <c r="I142" s="30"/>
      <c r="J142" s="35"/>
      <c r="K142" s="31"/>
    </row>
    <row r="143" spans="2:11" ht="21.75" customHeight="1">
      <c r="B143" s="29">
        <v>132</v>
      </c>
      <c r="C143" s="30"/>
      <c r="D143" s="40"/>
      <c r="E143" s="31"/>
      <c r="F143" s="41"/>
      <c r="G143" s="31"/>
      <c r="H143" s="30"/>
      <c r="I143" s="30"/>
      <c r="J143" s="35"/>
      <c r="K143" s="31"/>
    </row>
    <row r="144" spans="2:11" ht="21.75" customHeight="1">
      <c r="B144" s="29">
        <v>133</v>
      </c>
      <c r="C144" s="30"/>
      <c r="D144" s="40"/>
      <c r="E144" s="31"/>
      <c r="F144" s="41"/>
      <c r="G144" s="31"/>
      <c r="H144" s="30"/>
      <c r="I144" s="30"/>
      <c r="J144" s="35"/>
      <c r="K144" s="31"/>
    </row>
    <row r="145" spans="2:11" ht="21.75" customHeight="1">
      <c r="B145" s="29">
        <v>134</v>
      </c>
      <c r="C145" s="30"/>
      <c r="D145" s="40"/>
      <c r="E145" s="31"/>
      <c r="F145" s="41"/>
      <c r="G145" s="31"/>
      <c r="H145" s="30"/>
      <c r="I145" s="30"/>
      <c r="J145" s="35"/>
      <c r="K145" s="31"/>
    </row>
    <row r="146" spans="2:11" ht="21.75" customHeight="1">
      <c r="B146" s="29">
        <v>135</v>
      </c>
      <c r="C146" s="30"/>
      <c r="D146" s="40"/>
      <c r="E146" s="31"/>
      <c r="F146" s="41"/>
      <c r="G146" s="31"/>
      <c r="H146" s="30"/>
      <c r="I146" s="30"/>
      <c r="J146" s="35"/>
      <c r="K146" s="31"/>
    </row>
    <row r="147" spans="2:11" ht="21.75" customHeight="1">
      <c r="B147" s="29">
        <v>136</v>
      </c>
      <c r="C147" s="30"/>
      <c r="D147" s="40"/>
      <c r="E147" s="31"/>
      <c r="F147" s="41"/>
      <c r="G147" s="31"/>
      <c r="H147" s="30"/>
      <c r="I147" s="30"/>
      <c r="J147" s="35"/>
      <c r="K147" s="31"/>
    </row>
    <row r="148" spans="2:11" ht="21.75" customHeight="1">
      <c r="B148" s="29">
        <v>137</v>
      </c>
      <c r="C148" s="30"/>
      <c r="D148" s="40"/>
      <c r="E148" s="31"/>
      <c r="F148" s="41"/>
      <c r="G148" s="31"/>
      <c r="H148" s="30"/>
      <c r="I148" s="30"/>
      <c r="J148" s="35"/>
      <c r="K148" s="31"/>
    </row>
    <row r="149" spans="2:11" ht="21.75" customHeight="1">
      <c r="B149" s="29">
        <v>138</v>
      </c>
      <c r="C149" s="30"/>
      <c r="D149" s="40"/>
      <c r="E149" s="31"/>
      <c r="F149" s="41"/>
      <c r="G149" s="31"/>
      <c r="H149" s="30"/>
      <c r="I149" s="30"/>
      <c r="J149" s="35"/>
      <c r="K149" s="31"/>
    </row>
    <row r="150" spans="2:11" ht="21.75" customHeight="1">
      <c r="B150" s="29">
        <v>139</v>
      </c>
      <c r="C150" s="30"/>
      <c r="D150" s="40"/>
      <c r="E150" s="31"/>
      <c r="F150" s="41"/>
      <c r="G150" s="31"/>
      <c r="H150" s="30"/>
      <c r="I150" s="30"/>
      <c r="J150" s="35"/>
      <c r="K150" s="31"/>
    </row>
    <row r="151" spans="2:11" ht="21.75" customHeight="1">
      <c r="B151" s="29">
        <v>140</v>
      </c>
      <c r="C151" s="30"/>
      <c r="D151" s="40"/>
      <c r="E151" s="31"/>
      <c r="F151" s="41"/>
      <c r="G151" s="31"/>
      <c r="H151" s="30"/>
      <c r="I151" s="30"/>
      <c r="J151" s="35"/>
      <c r="K151" s="31"/>
    </row>
    <row r="152" spans="2:11" ht="21.75" customHeight="1">
      <c r="B152" s="29">
        <v>141</v>
      </c>
      <c r="C152" s="30"/>
      <c r="D152" s="40"/>
      <c r="E152" s="31"/>
      <c r="F152" s="41"/>
      <c r="G152" s="31"/>
      <c r="H152" s="30"/>
      <c r="I152" s="30"/>
      <c r="J152" s="35"/>
      <c r="K152" s="31"/>
    </row>
    <row r="153" spans="2:11" ht="21.75" customHeight="1">
      <c r="B153" s="29">
        <v>142</v>
      </c>
      <c r="C153" s="30"/>
      <c r="D153" s="40"/>
      <c r="E153" s="31"/>
      <c r="F153" s="41"/>
      <c r="G153" s="31"/>
      <c r="H153" s="30"/>
      <c r="I153" s="30"/>
      <c r="J153" s="35"/>
      <c r="K153" s="31"/>
    </row>
    <row r="154" spans="2:11" ht="21.75" customHeight="1">
      <c r="B154" s="29">
        <v>143</v>
      </c>
      <c r="C154" s="30"/>
      <c r="D154" s="40"/>
      <c r="E154" s="31"/>
      <c r="F154" s="41"/>
      <c r="G154" s="31"/>
      <c r="H154" s="30"/>
      <c r="I154" s="30"/>
      <c r="J154" s="35"/>
      <c r="K154" s="31"/>
    </row>
    <row r="155" spans="2:11" ht="21.75" customHeight="1">
      <c r="B155" s="29">
        <v>144</v>
      </c>
      <c r="C155" s="30"/>
      <c r="D155" s="40"/>
      <c r="E155" s="31"/>
      <c r="F155" s="41"/>
      <c r="G155" s="31"/>
      <c r="H155" s="30"/>
      <c r="I155" s="30"/>
      <c r="J155" s="35"/>
      <c r="K155" s="31"/>
    </row>
    <row r="156" spans="2:11" ht="21.75" customHeight="1">
      <c r="B156" s="29">
        <v>145</v>
      </c>
      <c r="C156" s="30"/>
      <c r="D156" s="40"/>
      <c r="E156" s="31"/>
      <c r="F156" s="41"/>
      <c r="G156" s="31"/>
      <c r="H156" s="30"/>
      <c r="I156" s="30"/>
      <c r="J156" s="35"/>
      <c r="K156" s="31"/>
    </row>
    <row r="157" spans="2:11" ht="21.75" customHeight="1">
      <c r="B157" s="29">
        <v>146</v>
      </c>
      <c r="C157" s="30"/>
      <c r="D157" s="40"/>
      <c r="E157" s="31"/>
      <c r="F157" s="41"/>
      <c r="G157" s="31"/>
      <c r="H157" s="30"/>
      <c r="I157" s="30"/>
      <c r="J157" s="35"/>
      <c r="K157" s="31"/>
    </row>
    <row r="158" spans="2:11" ht="21.75" customHeight="1">
      <c r="B158" s="29">
        <v>147</v>
      </c>
      <c r="C158" s="30"/>
      <c r="D158" s="40"/>
      <c r="E158" s="31"/>
      <c r="F158" s="41"/>
      <c r="G158" s="31"/>
      <c r="H158" s="30"/>
      <c r="I158" s="30"/>
      <c r="J158" s="35"/>
      <c r="K158" s="31"/>
    </row>
    <row r="159" spans="2:11" ht="21.75" customHeight="1">
      <c r="B159" s="29">
        <v>148</v>
      </c>
      <c r="C159" s="30"/>
      <c r="D159" s="40"/>
      <c r="E159" s="31"/>
      <c r="F159" s="41"/>
      <c r="G159" s="31"/>
      <c r="H159" s="30"/>
      <c r="I159" s="30"/>
      <c r="J159" s="35"/>
      <c r="K159" s="31"/>
    </row>
    <row r="160" spans="2:11" ht="21.75" customHeight="1">
      <c r="B160" s="29">
        <v>149</v>
      </c>
      <c r="C160" s="30"/>
      <c r="D160" s="40"/>
      <c r="E160" s="31"/>
      <c r="F160" s="41"/>
      <c r="G160" s="31"/>
      <c r="H160" s="30"/>
      <c r="I160" s="30"/>
      <c r="J160" s="35"/>
      <c r="K160" s="31"/>
    </row>
    <row r="161" spans="2:11" ht="21.75" customHeight="1">
      <c r="B161" s="29">
        <v>150</v>
      </c>
      <c r="C161" s="30"/>
      <c r="D161" s="40"/>
      <c r="E161" s="31"/>
      <c r="F161" s="41"/>
      <c r="G161" s="31"/>
      <c r="H161" s="30"/>
      <c r="I161" s="30"/>
      <c r="J161" s="35"/>
      <c r="K161" s="31"/>
    </row>
    <row r="162" spans="2:11" ht="21.75" customHeight="1">
      <c r="B162" s="29">
        <v>151</v>
      </c>
      <c r="C162" s="30"/>
      <c r="D162" s="40"/>
      <c r="E162" s="31"/>
      <c r="F162" s="41"/>
      <c r="G162" s="31"/>
      <c r="H162" s="30"/>
      <c r="I162" s="30"/>
      <c r="J162" s="35"/>
      <c r="K162" s="31"/>
    </row>
    <row r="163" spans="2:11" ht="21.75" customHeight="1">
      <c r="B163" s="29">
        <v>152</v>
      </c>
      <c r="C163" s="30"/>
      <c r="D163" s="40"/>
      <c r="E163" s="31"/>
      <c r="F163" s="41"/>
      <c r="G163" s="31"/>
      <c r="H163" s="30"/>
      <c r="I163" s="30"/>
      <c r="J163" s="35"/>
      <c r="K163" s="31"/>
    </row>
    <row r="164" spans="2:11" ht="21.75" customHeight="1">
      <c r="B164" s="29">
        <v>153</v>
      </c>
      <c r="C164" s="30"/>
      <c r="D164" s="40"/>
      <c r="E164" s="31"/>
      <c r="F164" s="41"/>
      <c r="G164" s="31"/>
      <c r="H164" s="30"/>
      <c r="I164" s="30"/>
      <c r="J164" s="35"/>
      <c r="K164" s="31"/>
    </row>
    <row r="165" spans="2:11" ht="21.75" customHeight="1">
      <c r="B165" s="29">
        <v>154</v>
      </c>
      <c r="C165" s="30"/>
      <c r="D165" s="40"/>
      <c r="E165" s="31"/>
      <c r="F165" s="41"/>
      <c r="G165" s="31"/>
      <c r="H165" s="30"/>
      <c r="I165" s="30"/>
      <c r="J165" s="35"/>
      <c r="K165" s="31"/>
    </row>
    <row r="166" spans="2:11" ht="21.75" customHeight="1">
      <c r="B166" s="29">
        <v>155</v>
      </c>
      <c r="C166" s="30"/>
      <c r="D166" s="40"/>
      <c r="E166" s="31"/>
      <c r="F166" s="41"/>
      <c r="G166" s="31"/>
      <c r="H166" s="30"/>
      <c r="I166" s="30"/>
      <c r="J166" s="35"/>
      <c r="K166" s="31"/>
    </row>
    <row r="167" spans="2:11" ht="21.75" customHeight="1">
      <c r="B167" s="29">
        <v>156</v>
      </c>
      <c r="C167" s="30"/>
      <c r="D167" s="40"/>
      <c r="E167" s="31"/>
      <c r="F167" s="41"/>
      <c r="G167" s="31"/>
      <c r="H167" s="30"/>
      <c r="I167" s="30"/>
      <c r="J167" s="35"/>
      <c r="K167" s="31"/>
    </row>
    <row r="168" spans="2:11" ht="21.75" customHeight="1">
      <c r="B168" s="29">
        <v>157</v>
      </c>
      <c r="C168" s="30"/>
      <c r="D168" s="40"/>
      <c r="E168" s="31"/>
      <c r="F168" s="41"/>
      <c r="G168" s="31"/>
      <c r="H168" s="30"/>
      <c r="I168" s="30"/>
      <c r="J168" s="35"/>
      <c r="K168" s="31"/>
    </row>
    <row r="169" spans="2:11" ht="21.75" customHeight="1">
      <c r="B169" s="29">
        <v>158</v>
      </c>
      <c r="C169" s="30"/>
      <c r="D169" s="40"/>
      <c r="E169" s="31"/>
      <c r="F169" s="41"/>
      <c r="G169" s="31"/>
      <c r="H169" s="30"/>
      <c r="I169" s="30"/>
      <c r="J169" s="35"/>
      <c r="K169" s="31"/>
    </row>
    <row r="170" spans="2:11" ht="21.75" customHeight="1">
      <c r="B170" s="29">
        <v>159</v>
      </c>
      <c r="C170" s="30"/>
      <c r="D170" s="40"/>
      <c r="E170" s="31"/>
      <c r="F170" s="41"/>
      <c r="G170" s="31"/>
      <c r="H170" s="30"/>
      <c r="I170" s="30"/>
      <c r="J170" s="35"/>
      <c r="K170" s="31"/>
    </row>
    <row r="171" spans="2:11" ht="21.75" customHeight="1">
      <c r="B171" s="29">
        <v>160</v>
      </c>
      <c r="C171" s="30"/>
      <c r="D171" s="40"/>
      <c r="E171" s="31"/>
      <c r="F171" s="41"/>
      <c r="G171" s="31"/>
      <c r="H171" s="30"/>
      <c r="I171" s="30"/>
      <c r="J171" s="35"/>
      <c r="K171" s="31"/>
    </row>
    <row r="172" spans="2:11" ht="21.75" customHeight="1">
      <c r="B172" s="29">
        <v>161</v>
      </c>
      <c r="C172" s="30"/>
      <c r="D172" s="40"/>
      <c r="E172" s="31"/>
      <c r="F172" s="41"/>
      <c r="G172" s="31"/>
      <c r="H172" s="30"/>
      <c r="I172" s="30"/>
      <c r="J172" s="35"/>
      <c r="K172" s="31"/>
    </row>
    <row r="173" spans="2:11" ht="21.75" customHeight="1">
      <c r="B173" s="29">
        <v>162</v>
      </c>
      <c r="C173" s="30"/>
      <c r="D173" s="40"/>
      <c r="E173" s="31"/>
      <c r="F173" s="41"/>
      <c r="G173" s="31"/>
      <c r="H173" s="30"/>
      <c r="I173" s="30"/>
      <c r="J173" s="35"/>
      <c r="K173" s="31"/>
    </row>
    <row r="174" spans="2:11" ht="21.75" customHeight="1">
      <c r="B174" s="29">
        <v>163</v>
      </c>
      <c r="C174" s="30"/>
      <c r="D174" s="40"/>
      <c r="E174" s="31"/>
      <c r="F174" s="41"/>
      <c r="G174" s="31"/>
      <c r="H174" s="30"/>
      <c r="I174" s="30"/>
      <c r="J174" s="35"/>
      <c r="K174" s="31"/>
    </row>
    <row r="175" spans="2:11" ht="21.75" customHeight="1">
      <c r="B175" s="29">
        <v>164</v>
      </c>
      <c r="C175" s="30"/>
      <c r="D175" s="40"/>
      <c r="E175" s="31"/>
      <c r="F175" s="41"/>
      <c r="G175" s="31"/>
      <c r="H175" s="30"/>
      <c r="I175" s="30"/>
      <c r="J175" s="35"/>
      <c r="K175" s="31"/>
    </row>
    <row r="176" spans="2:11" ht="21.75" customHeight="1">
      <c r="B176" s="29">
        <v>165</v>
      </c>
      <c r="C176" s="30"/>
      <c r="D176" s="40"/>
      <c r="E176" s="31"/>
      <c r="F176" s="41"/>
      <c r="G176" s="31"/>
      <c r="H176" s="30"/>
      <c r="I176" s="30"/>
      <c r="J176" s="35"/>
      <c r="K176" s="31"/>
    </row>
    <row r="177" spans="2:11" ht="21.75" customHeight="1">
      <c r="B177" s="29">
        <v>166</v>
      </c>
      <c r="C177" s="30"/>
      <c r="D177" s="40"/>
      <c r="E177" s="31"/>
      <c r="F177" s="41"/>
      <c r="G177" s="31"/>
      <c r="H177" s="30"/>
      <c r="I177" s="30"/>
      <c r="J177" s="35"/>
      <c r="K177" s="31"/>
    </row>
    <row r="178" spans="2:11" ht="21.75" customHeight="1">
      <c r="B178" s="29">
        <v>167</v>
      </c>
      <c r="C178" s="30"/>
      <c r="D178" s="40"/>
      <c r="E178" s="31"/>
      <c r="F178" s="41"/>
      <c r="G178" s="31"/>
      <c r="H178" s="30"/>
      <c r="I178" s="30"/>
      <c r="J178" s="35"/>
      <c r="K178" s="31"/>
    </row>
    <row r="179" spans="2:11" ht="21.75" customHeight="1">
      <c r="B179" s="29">
        <v>168</v>
      </c>
      <c r="C179" s="30"/>
      <c r="D179" s="40"/>
      <c r="E179" s="31"/>
      <c r="F179" s="41"/>
      <c r="G179" s="31"/>
      <c r="H179" s="30"/>
      <c r="I179" s="30"/>
      <c r="J179" s="35"/>
      <c r="K179" s="31"/>
    </row>
    <row r="180" spans="2:11" ht="21.75" customHeight="1">
      <c r="B180" s="29">
        <v>169</v>
      </c>
      <c r="C180" s="30"/>
      <c r="D180" s="40"/>
      <c r="E180" s="31"/>
      <c r="F180" s="41"/>
      <c r="G180" s="31"/>
      <c r="H180" s="30"/>
      <c r="I180" s="30"/>
      <c r="J180" s="35"/>
      <c r="K180" s="31"/>
    </row>
    <row r="181" spans="2:11" ht="21.75" customHeight="1">
      <c r="B181" s="29">
        <v>170</v>
      </c>
      <c r="C181" s="30"/>
      <c r="D181" s="40"/>
      <c r="E181" s="31"/>
      <c r="F181" s="41"/>
      <c r="G181" s="31"/>
      <c r="H181" s="30"/>
      <c r="I181" s="30"/>
      <c r="J181" s="35"/>
      <c r="K181" s="31"/>
    </row>
    <row r="182" spans="2:11" ht="21.75" customHeight="1">
      <c r="B182" s="29">
        <v>171</v>
      </c>
      <c r="C182" s="30"/>
      <c r="D182" s="40"/>
      <c r="E182" s="31"/>
      <c r="F182" s="41"/>
      <c r="G182" s="31"/>
      <c r="H182" s="30"/>
      <c r="I182" s="30"/>
      <c r="J182" s="35"/>
      <c r="K182" s="31"/>
    </row>
    <row r="183" spans="2:11" ht="21.75" customHeight="1">
      <c r="B183" s="29">
        <v>172</v>
      </c>
      <c r="C183" s="30"/>
      <c r="D183" s="40"/>
      <c r="E183" s="31"/>
      <c r="F183" s="41"/>
      <c r="G183" s="31"/>
      <c r="H183" s="30"/>
      <c r="I183" s="30"/>
      <c r="J183" s="35"/>
      <c r="K183" s="31"/>
    </row>
    <row r="184" spans="2:11" ht="21.75" customHeight="1">
      <c r="B184" s="29">
        <v>173</v>
      </c>
      <c r="C184" s="30"/>
      <c r="D184" s="40"/>
      <c r="E184" s="31"/>
      <c r="F184" s="41"/>
      <c r="G184" s="31"/>
      <c r="H184" s="30"/>
      <c r="I184" s="30"/>
      <c r="J184" s="35"/>
      <c r="K184" s="31"/>
    </row>
    <row r="185" spans="2:11" ht="21.75" customHeight="1">
      <c r="B185" s="29">
        <v>174</v>
      </c>
      <c r="C185" s="30"/>
      <c r="D185" s="40"/>
      <c r="E185" s="31"/>
      <c r="F185" s="41"/>
      <c r="G185" s="31"/>
      <c r="H185" s="30"/>
      <c r="I185" s="30"/>
      <c r="J185" s="35"/>
      <c r="K185" s="31"/>
    </row>
    <row r="186" spans="2:11" ht="21.75" customHeight="1">
      <c r="B186" s="29">
        <v>175</v>
      </c>
      <c r="C186" s="30"/>
      <c r="D186" s="40"/>
      <c r="E186" s="31"/>
      <c r="F186" s="41"/>
      <c r="G186" s="31"/>
      <c r="H186" s="30"/>
      <c r="I186" s="30"/>
      <c r="J186" s="35"/>
      <c r="K186" s="31"/>
    </row>
    <row r="187" spans="2:11" ht="21.75" customHeight="1">
      <c r="B187" s="29">
        <v>176</v>
      </c>
      <c r="C187" s="30"/>
      <c r="D187" s="40"/>
      <c r="E187" s="31"/>
      <c r="F187" s="41"/>
      <c r="G187" s="31"/>
      <c r="H187" s="30"/>
      <c r="I187" s="30"/>
      <c r="J187" s="35"/>
      <c r="K187" s="31"/>
    </row>
    <row r="188" spans="2:11" ht="21.75" customHeight="1">
      <c r="B188" s="29">
        <v>177</v>
      </c>
      <c r="C188" s="30"/>
      <c r="D188" s="40"/>
      <c r="E188" s="31"/>
      <c r="F188" s="41"/>
      <c r="G188" s="31"/>
      <c r="H188" s="30"/>
      <c r="I188" s="30"/>
      <c r="J188" s="35"/>
      <c r="K188" s="31"/>
    </row>
    <row r="189" spans="2:11" ht="21.75" customHeight="1">
      <c r="B189" s="29">
        <v>178</v>
      </c>
      <c r="C189" s="30"/>
      <c r="D189" s="40"/>
      <c r="E189" s="31"/>
      <c r="F189" s="41"/>
      <c r="G189" s="31"/>
      <c r="H189" s="30"/>
      <c r="I189" s="30"/>
      <c r="J189" s="35"/>
      <c r="K189" s="31"/>
    </row>
    <row r="190" spans="2:11" ht="21.75" customHeight="1">
      <c r="B190" s="29">
        <v>179</v>
      </c>
      <c r="C190" s="30"/>
      <c r="D190" s="40"/>
      <c r="E190" s="31"/>
      <c r="F190" s="41"/>
      <c r="G190" s="31"/>
      <c r="H190" s="30"/>
      <c r="I190" s="30"/>
      <c r="J190" s="35"/>
      <c r="K190" s="31"/>
    </row>
    <row r="191" spans="2:11" ht="21.75" customHeight="1">
      <c r="B191" s="29">
        <v>180</v>
      </c>
      <c r="C191" s="30"/>
      <c r="D191" s="40"/>
      <c r="E191" s="31"/>
      <c r="F191" s="41"/>
      <c r="G191" s="31"/>
      <c r="H191" s="30"/>
      <c r="I191" s="30"/>
      <c r="J191" s="35"/>
      <c r="K191" s="31"/>
    </row>
    <row r="192" spans="2:11" ht="21.75" customHeight="1">
      <c r="B192" s="29">
        <v>181</v>
      </c>
      <c r="C192" s="30"/>
      <c r="D192" s="40"/>
      <c r="E192" s="31"/>
      <c r="F192" s="41"/>
      <c r="G192" s="31"/>
      <c r="H192" s="30"/>
      <c r="I192" s="30"/>
      <c r="J192" s="35"/>
      <c r="K192" s="31"/>
    </row>
    <row r="193" spans="2:11" ht="21.75" customHeight="1">
      <c r="B193" s="29">
        <v>182</v>
      </c>
      <c r="C193" s="30"/>
      <c r="D193" s="40"/>
      <c r="E193" s="31"/>
      <c r="F193" s="41"/>
      <c r="G193" s="31"/>
      <c r="H193" s="30"/>
      <c r="I193" s="30"/>
      <c r="J193" s="35"/>
      <c r="K193" s="31"/>
    </row>
    <row r="194" spans="2:11" ht="21.75" customHeight="1">
      <c r="B194" s="29">
        <v>183</v>
      </c>
      <c r="C194" s="30"/>
      <c r="D194" s="40"/>
      <c r="E194" s="31"/>
      <c r="F194" s="41"/>
      <c r="G194" s="31"/>
      <c r="H194" s="30"/>
      <c r="I194" s="30"/>
      <c r="J194" s="35"/>
      <c r="K194" s="31"/>
    </row>
    <row r="195" spans="2:11" ht="21.75" customHeight="1">
      <c r="B195" s="29">
        <v>184</v>
      </c>
      <c r="C195" s="30"/>
      <c r="D195" s="40"/>
      <c r="E195" s="31"/>
      <c r="F195" s="41"/>
      <c r="G195" s="31"/>
      <c r="H195" s="30"/>
      <c r="I195" s="30"/>
      <c r="J195" s="35"/>
      <c r="K195" s="31"/>
    </row>
    <row r="196" spans="2:11" ht="21.75" customHeight="1">
      <c r="B196" s="29">
        <v>185</v>
      </c>
      <c r="C196" s="30"/>
      <c r="D196" s="40"/>
      <c r="E196" s="31"/>
      <c r="F196" s="41"/>
      <c r="G196" s="31"/>
      <c r="H196" s="30"/>
      <c r="I196" s="30"/>
      <c r="J196" s="35"/>
      <c r="K196" s="31"/>
    </row>
    <row r="197" spans="2:11" ht="21.75" customHeight="1">
      <c r="B197" s="29">
        <v>186</v>
      </c>
      <c r="C197" s="30"/>
      <c r="D197" s="40"/>
      <c r="E197" s="31"/>
      <c r="F197" s="41"/>
      <c r="G197" s="31"/>
      <c r="H197" s="30"/>
      <c r="I197" s="30"/>
      <c r="J197" s="35"/>
      <c r="K197" s="31"/>
    </row>
    <row r="198" spans="2:11" ht="21.75" customHeight="1">
      <c r="B198" s="29">
        <v>187</v>
      </c>
      <c r="C198" s="30"/>
      <c r="D198" s="40"/>
      <c r="E198" s="31"/>
      <c r="F198" s="41"/>
      <c r="G198" s="31"/>
      <c r="H198" s="30"/>
      <c r="I198" s="30"/>
      <c r="J198" s="35"/>
      <c r="K198" s="31"/>
    </row>
    <row r="199" spans="2:11" ht="21.75" customHeight="1">
      <c r="B199" s="29">
        <v>188</v>
      </c>
      <c r="C199" s="30"/>
      <c r="D199" s="40"/>
      <c r="E199" s="31"/>
      <c r="F199" s="41"/>
      <c r="G199" s="31"/>
      <c r="H199" s="30"/>
      <c r="I199" s="30"/>
      <c r="J199" s="35"/>
      <c r="K199" s="31"/>
    </row>
    <row r="200" spans="2:11" ht="21.75" customHeight="1">
      <c r="B200" s="29">
        <v>189</v>
      </c>
      <c r="C200" s="30"/>
      <c r="D200" s="40"/>
      <c r="E200" s="31"/>
      <c r="F200" s="41"/>
      <c r="G200" s="31"/>
      <c r="H200" s="30"/>
      <c r="I200" s="30"/>
      <c r="J200" s="35"/>
      <c r="K200" s="31"/>
    </row>
    <row r="201" spans="2:11" ht="21.75" customHeight="1">
      <c r="B201" s="29">
        <v>190</v>
      </c>
      <c r="C201" s="30"/>
      <c r="D201" s="40"/>
      <c r="E201" s="31"/>
      <c r="F201" s="41"/>
      <c r="G201" s="31"/>
      <c r="H201" s="30"/>
      <c r="I201" s="30"/>
      <c r="J201" s="35"/>
      <c r="K201" s="31"/>
    </row>
    <row r="202" spans="2:11" ht="21.75" customHeight="1">
      <c r="B202" s="29">
        <v>191</v>
      </c>
      <c r="C202" s="30"/>
      <c r="D202" s="40"/>
      <c r="E202" s="31"/>
      <c r="F202" s="41"/>
      <c r="G202" s="31"/>
      <c r="H202" s="30"/>
      <c r="I202" s="30"/>
      <c r="J202" s="35"/>
      <c r="K202" s="31"/>
    </row>
    <row r="203" spans="2:11" ht="21.75" customHeight="1">
      <c r="B203" s="29">
        <v>192</v>
      </c>
      <c r="C203" s="30"/>
      <c r="D203" s="40"/>
      <c r="E203" s="31"/>
      <c r="F203" s="41"/>
      <c r="G203" s="31"/>
      <c r="H203" s="30"/>
      <c r="I203" s="30"/>
      <c r="J203" s="35"/>
      <c r="K203" s="31"/>
    </row>
    <row r="204" spans="2:11" ht="21.75" customHeight="1">
      <c r="B204" s="29">
        <v>193</v>
      </c>
      <c r="C204" s="30"/>
      <c r="D204" s="40"/>
      <c r="E204" s="31"/>
      <c r="F204" s="41"/>
      <c r="G204" s="31"/>
      <c r="H204" s="30"/>
      <c r="I204" s="30"/>
      <c r="J204" s="35"/>
      <c r="K204" s="31"/>
    </row>
    <row r="205" spans="2:11" ht="21.75" customHeight="1">
      <c r="B205" s="29">
        <v>194</v>
      </c>
      <c r="C205" s="30"/>
      <c r="D205" s="40"/>
      <c r="E205" s="31"/>
      <c r="F205" s="41"/>
      <c r="G205" s="31"/>
      <c r="H205" s="30"/>
      <c r="I205" s="30"/>
      <c r="J205" s="35"/>
      <c r="K205" s="31"/>
    </row>
    <row r="206" spans="2:11" ht="21.75" customHeight="1">
      <c r="B206" s="29">
        <v>195</v>
      </c>
      <c r="C206" s="30"/>
      <c r="D206" s="40"/>
      <c r="E206" s="31"/>
      <c r="F206" s="41"/>
      <c r="G206" s="31"/>
      <c r="H206" s="30"/>
      <c r="I206" s="30"/>
      <c r="J206" s="35"/>
      <c r="K206" s="31"/>
    </row>
    <row r="207" spans="2:11" ht="21.75" customHeight="1">
      <c r="B207" s="29">
        <v>196</v>
      </c>
      <c r="C207" s="30"/>
      <c r="D207" s="40"/>
      <c r="E207" s="31"/>
      <c r="F207" s="41"/>
      <c r="G207" s="31"/>
      <c r="H207" s="30"/>
      <c r="I207" s="30"/>
      <c r="J207" s="35"/>
      <c r="K207" s="31"/>
    </row>
    <row r="208" spans="2:11" ht="21.75" customHeight="1">
      <c r="B208" s="29">
        <v>197</v>
      </c>
      <c r="C208" s="30"/>
      <c r="D208" s="40"/>
      <c r="E208" s="31"/>
      <c r="F208" s="41"/>
      <c r="G208" s="31"/>
      <c r="H208" s="30"/>
      <c r="I208" s="30"/>
      <c r="J208" s="35"/>
      <c r="K208" s="31"/>
    </row>
    <row r="209" spans="2:11" ht="21.75" customHeight="1">
      <c r="B209" s="29">
        <v>198</v>
      </c>
      <c r="C209" s="30"/>
      <c r="D209" s="40"/>
      <c r="E209" s="31"/>
      <c r="F209" s="41"/>
      <c r="G209" s="31"/>
      <c r="H209" s="30"/>
      <c r="I209" s="30"/>
      <c r="J209" s="35"/>
      <c r="K209" s="31"/>
    </row>
    <row r="210" spans="2:11" ht="21.75" customHeight="1">
      <c r="B210" s="29">
        <v>199</v>
      </c>
      <c r="C210" s="30"/>
      <c r="D210" s="40"/>
      <c r="E210" s="31"/>
      <c r="F210" s="41"/>
      <c r="G210" s="31"/>
      <c r="H210" s="30"/>
      <c r="I210" s="30"/>
      <c r="J210" s="35"/>
      <c r="K210" s="31"/>
    </row>
    <row r="211" spans="2:11" ht="21.75" customHeight="1">
      <c r="B211" s="29">
        <v>200</v>
      </c>
      <c r="C211" s="30"/>
      <c r="D211" s="40"/>
      <c r="E211" s="31"/>
      <c r="F211" s="41"/>
      <c r="G211" s="31"/>
      <c r="H211" s="30"/>
      <c r="I211" s="30"/>
      <c r="J211" s="35"/>
      <c r="K211" s="31"/>
    </row>
    <row r="213" spans="2:11" ht="24" customHeight="1">
      <c r="B213" s="67" t="str">
        <f>"貼付件数: "&amp;COUNTA(C12:C211)&amp;"件 / 累計枚数: "&amp;SUM(F12:F211)&amp;"枚"</f>
        <v>貼付件数: 0件 / 累計枚数: 0枚</v>
      </c>
      <c r="C213" s="67"/>
      <c r="D213" s="67"/>
      <c r="E213" s="67"/>
      <c r="F213" s="67"/>
      <c r="G213" s="67"/>
      <c r="H213" s="67"/>
      <c r="I213" s="67"/>
      <c r="J213" s="67"/>
      <c r="K213" s="67"/>
    </row>
    <row r="215" spans="2:11">
      <c r="B215" s="1" t="s">
        <v>117</v>
      </c>
      <c r="C215" s="1"/>
      <c r="D215" s="1"/>
      <c r="E215" s="1"/>
      <c r="F215" s="1"/>
      <c r="G215" s="1"/>
      <c r="H215" s="1"/>
      <c r="I215" s="1"/>
      <c r="J215" s="1"/>
      <c r="K215" s="1"/>
    </row>
  </sheetData>
  <mergeCells count="13">
    <mergeCell ref="B213:K213"/>
    <mergeCell ref="B215:K215"/>
    <mergeCell ref="B8:C8"/>
    <mergeCell ref="D8:E8"/>
    <mergeCell ref="F8:G8"/>
    <mergeCell ref="H8:K8"/>
    <mergeCell ref="B10:K10"/>
    <mergeCell ref="B2:F2"/>
    <mergeCell ref="B5:K5"/>
    <mergeCell ref="B7:C7"/>
    <mergeCell ref="D7:E7"/>
    <mergeCell ref="F7:G7"/>
    <mergeCell ref="H7:K7"/>
  </mergeCells>
  <phoneticPr fontId="39"/>
  <pageMargins left="0.3" right="0.3" top="0.4" bottom="0.4" header="0.511811023622047" footer="0.511811023622047"/>
  <pageSetup paperSize="9"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K211"/>
  <sheetViews>
    <sheetView showGridLines="0" zoomScaleNormal="100" workbookViewId="0">
      <pane xSplit="4" ySplit="7" topLeftCell="E20" activePane="bottomRight" state="frozen"/>
      <selection pane="topRight" activeCell="E1" sqref="E1"/>
      <selection pane="bottomLeft" activeCell="A8" sqref="A8"/>
      <selection pane="bottomRight"/>
    </sheetView>
  </sheetViews>
  <sheetFormatPr defaultColWidth="8.7109375" defaultRowHeight="15"/>
  <cols>
    <col min="1" max="1" width="2" customWidth="1"/>
    <col min="2" max="2" width="5" customWidth="1"/>
    <col min="3" max="3" width="12" customWidth="1"/>
    <col min="4" max="4" width="9" customWidth="1"/>
    <col min="5" max="5" width="12" customWidth="1"/>
    <col min="6" max="6" width="18" customWidth="1"/>
    <col min="7" max="7" width="12" customWidth="1"/>
    <col min="8" max="8" width="13" customWidth="1"/>
    <col min="9" max="9" width="22" customWidth="1"/>
    <col min="10" max="11" width="14" customWidth="1"/>
    <col min="12" max="12" width="4" customWidth="1"/>
  </cols>
  <sheetData>
    <row r="2" spans="2:11" ht="31.5" customHeight="1">
      <c r="B2" s="14" t="s">
        <v>148</v>
      </c>
      <c r="C2" s="14"/>
      <c r="D2" s="14"/>
      <c r="E2" s="14"/>
      <c r="F2" s="14"/>
      <c r="K2" s="21" t="s">
        <v>104</v>
      </c>
    </row>
    <row r="3" spans="2:11" ht="3.75" customHeight="1">
      <c r="B3" s="16"/>
      <c r="C3" s="16"/>
      <c r="D3" s="16"/>
      <c r="E3" s="16"/>
      <c r="F3" s="16"/>
      <c r="G3" s="16"/>
      <c r="H3" s="16"/>
      <c r="I3" s="16"/>
      <c r="J3" s="16"/>
      <c r="K3" s="16"/>
    </row>
    <row r="4" spans="2:11" ht="6" customHeight="1"/>
    <row r="5" spans="2:11" ht="21.75" customHeight="1">
      <c r="B5" s="63" t="s">
        <v>149</v>
      </c>
      <c r="C5" s="63"/>
      <c r="D5" s="63"/>
      <c r="E5" s="63"/>
      <c r="F5" s="63"/>
      <c r="G5" s="63"/>
      <c r="H5" s="63"/>
      <c r="I5" s="63"/>
      <c r="J5" s="63"/>
      <c r="K5" s="63"/>
    </row>
    <row r="6" spans="2:11" ht="7.5" customHeight="1"/>
    <row r="7" spans="2:11" ht="31.5" customHeight="1">
      <c r="B7" s="27" t="s">
        <v>124</v>
      </c>
      <c r="C7" s="28" t="s">
        <v>150</v>
      </c>
      <c r="D7" s="28" t="s">
        <v>151</v>
      </c>
      <c r="E7" s="28" t="s">
        <v>141</v>
      </c>
      <c r="F7" s="28" t="s">
        <v>152</v>
      </c>
      <c r="G7" s="28" t="s">
        <v>153</v>
      </c>
      <c r="H7" s="28" t="s">
        <v>144</v>
      </c>
      <c r="I7" s="28" t="s">
        <v>154</v>
      </c>
      <c r="J7" s="28" t="s">
        <v>147</v>
      </c>
      <c r="K7" s="28" t="s">
        <v>132</v>
      </c>
    </row>
    <row r="8" spans="2:11" ht="21.75" customHeight="1">
      <c r="B8" s="29">
        <v>1</v>
      </c>
      <c r="C8" s="30"/>
      <c r="D8" s="42"/>
      <c r="E8" s="40"/>
      <c r="F8" s="43"/>
      <c r="G8" s="44" t="str">
        <f>IF(F8="","",F8*共通情報!$C$15)</f>
        <v/>
      </c>
      <c r="H8" s="31"/>
      <c r="I8" s="35"/>
      <c r="J8" s="35"/>
      <c r="K8" s="31"/>
    </row>
    <row r="9" spans="2:11" ht="21.75" customHeight="1">
      <c r="B9" s="29">
        <v>2</v>
      </c>
      <c r="C9" s="30"/>
      <c r="D9" s="42"/>
      <c r="E9" s="40"/>
      <c r="F9" s="43"/>
      <c r="G9" s="44" t="str">
        <f>IF(F9="","",F9*共通情報!$C$15)</f>
        <v/>
      </c>
      <c r="H9" s="31"/>
      <c r="I9" s="35"/>
      <c r="J9" s="35"/>
      <c r="K9" s="31"/>
    </row>
    <row r="10" spans="2:11" ht="21.75" customHeight="1">
      <c r="B10" s="29">
        <v>3</v>
      </c>
      <c r="C10" s="30"/>
      <c r="D10" s="42"/>
      <c r="E10" s="40"/>
      <c r="F10" s="43"/>
      <c r="G10" s="44" t="str">
        <f>IF(F10="","",F10*共通情報!$C$15)</f>
        <v/>
      </c>
      <c r="H10" s="31"/>
      <c r="I10" s="35"/>
      <c r="J10" s="35"/>
      <c r="K10" s="31"/>
    </row>
    <row r="11" spans="2:11" ht="21.75" customHeight="1">
      <c r="B11" s="29">
        <v>4</v>
      </c>
      <c r="C11" s="30"/>
      <c r="D11" s="42"/>
      <c r="E11" s="40"/>
      <c r="F11" s="43"/>
      <c r="G11" s="44" t="str">
        <f>IF(F11="","",F11*共通情報!$C$15)</f>
        <v/>
      </c>
      <c r="H11" s="31"/>
      <c r="I11" s="35"/>
      <c r="J11" s="35"/>
      <c r="K11" s="31"/>
    </row>
    <row r="12" spans="2:11" ht="21.75" customHeight="1">
      <c r="B12" s="29">
        <v>5</v>
      </c>
      <c r="C12" s="30"/>
      <c r="D12" s="42"/>
      <c r="E12" s="40"/>
      <c r="F12" s="43"/>
      <c r="G12" s="44" t="str">
        <f>IF(F12="","",F12*共通情報!$C$15)</f>
        <v/>
      </c>
      <c r="H12" s="31"/>
      <c r="I12" s="35"/>
      <c r="J12" s="35"/>
      <c r="K12" s="31"/>
    </row>
    <row r="13" spans="2:11" ht="21.75" customHeight="1">
      <c r="B13" s="29">
        <v>6</v>
      </c>
      <c r="C13" s="30"/>
      <c r="D13" s="42"/>
      <c r="E13" s="40"/>
      <c r="F13" s="43"/>
      <c r="G13" s="44" t="str">
        <f>IF(F13="","",F13*共通情報!$C$15)</f>
        <v/>
      </c>
      <c r="H13" s="31"/>
      <c r="I13" s="35"/>
      <c r="J13" s="35"/>
      <c r="K13" s="31"/>
    </row>
    <row r="14" spans="2:11" ht="21.75" customHeight="1">
      <c r="B14" s="29">
        <v>7</v>
      </c>
      <c r="C14" s="30"/>
      <c r="D14" s="42"/>
      <c r="E14" s="40"/>
      <c r="F14" s="43"/>
      <c r="G14" s="44" t="str">
        <f>IF(F14="","",F14*共通情報!$C$15)</f>
        <v/>
      </c>
      <c r="H14" s="31"/>
      <c r="I14" s="35"/>
      <c r="J14" s="35"/>
      <c r="K14" s="31"/>
    </row>
    <row r="15" spans="2:11" ht="21.75" customHeight="1">
      <c r="B15" s="29">
        <v>8</v>
      </c>
      <c r="C15" s="30"/>
      <c r="D15" s="42"/>
      <c r="E15" s="40"/>
      <c r="F15" s="43"/>
      <c r="G15" s="44" t="str">
        <f>IF(F15="","",F15*共通情報!$C$15)</f>
        <v/>
      </c>
      <c r="H15" s="31"/>
      <c r="I15" s="35"/>
      <c r="J15" s="35"/>
      <c r="K15" s="31"/>
    </row>
    <row r="16" spans="2:11" ht="21.75" customHeight="1">
      <c r="B16" s="29">
        <v>9</v>
      </c>
      <c r="C16" s="30"/>
      <c r="D16" s="42"/>
      <c r="E16" s="40"/>
      <c r="F16" s="43"/>
      <c r="G16" s="44" t="str">
        <f>IF(F16="","",F16*共通情報!$C$15)</f>
        <v/>
      </c>
      <c r="H16" s="31"/>
      <c r="I16" s="35"/>
      <c r="J16" s="35"/>
      <c r="K16" s="31"/>
    </row>
    <row r="17" spans="2:11" ht="21.75" customHeight="1">
      <c r="B17" s="29">
        <v>10</v>
      </c>
      <c r="C17" s="30"/>
      <c r="D17" s="42"/>
      <c r="E17" s="40"/>
      <c r="F17" s="43"/>
      <c r="G17" s="44" t="str">
        <f>IF(F17="","",F17*共通情報!$C$15)</f>
        <v/>
      </c>
      <c r="H17" s="31"/>
      <c r="I17" s="35"/>
      <c r="J17" s="35"/>
      <c r="K17" s="31"/>
    </row>
    <row r="18" spans="2:11" ht="21.75" customHeight="1">
      <c r="B18" s="29">
        <v>11</v>
      </c>
      <c r="C18" s="30"/>
      <c r="D18" s="42"/>
      <c r="E18" s="40"/>
      <c r="F18" s="43"/>
      <c r="G18" s="44" t="str">
        <f>IF(F18="","",F18*共通情報!$C$15)</f>
        <v/>
      </c>
      <c r="H18" s="31"/>
      <c r="I18" s="35"/>
      <c r="J18" s="35"/>
      <c r="K18" s="31"/>
    </row>
    <row r="19" spans="2:11" ht="21.75" customHeight="1">
      <c r="B19" s="29">
        <v>12</v>
      </c>
      <c r="C19" s="30"/>
      <c r="D19" s="42"/>
      <c r="E19" s="40"/>
      <c r="F19" s="43"/>
      <c r="G19" s="44" t="str">
        <f>IF(F19="","",F19*共通情報!$C$15)</f>
        <v/>
      </c>
      <c r="H19" s="31"/>
      <c r="I19" s="35"/>
      <c r="J19" s="35"/>
      <c r="K19" s="31"/>
    </row>
    <row r="20" spans="2:11" ht="21.75" customHeight="1">
      <c r="B20" s="29">
        <v>13</v>
      </c>
      <c r="C20" s="30"/>
      <c r="D20" s="42"/>
      <c r="E20" s="40"/>
      <c r="F20" s="43"/>
      <c r="G20" s="44" t="str">
        <f>IF(F20="","",F20*共通情報!$C$15)</f>
        <v/>
      </c>
      <c r="H20" s="31"/>
      <c r="I20" s="35"/>
      <c r="J20" s="35"/>
      <c r="K20" s="31"/>
    </row>
    <row r="21" spans="2:11" ht="21.75" customHeight="1">
      <c r="B21" s="29">
        <v>14</v>
      </c>
      <c r="C21" s="30"/>
      <c r="D21" s="42"/>
      <c r="E21" s="40"/>
      <c r="F21" s="43"/>
      <c r="G21" s="44" t="str">
        <f>IF(F21="","",F21*共通情報!$C$15)</f>
        <v/>
      </c>
      <c r="H21" s="31"/>
      <c r="I21" s="35"/>
      <c r="J21" s="35"/>
      <c r="K21" s="31"/>
    </row>
    <row r="22" spans="2:11" ht="21.75" customHeight="1">
      <c r="B22" s="29">
        <v>15</v>
      </c>
      <c r="C22" s="30"/>
      <c r="D22" s="42"/>
      <c r="E22" s="40"/>
      <c r="F22" s="43"/>
      <c r="G22" s="44" t="str">
        <f>IF(F22="","",F22*共通情報!$C$15)</f>
        <v/>
      </c>
      <c r="H22" s="31"/>
      <c r="I22" s="35"/>
      <c r="J22" s="35"/>
      <c r="K22" s="31"/>
    </row>
    <row r="23" spans="2:11" ht="21.75" customHeight="1">
      <c r="B23" s="29">
        <v>16</v>
      </c>
      <c r="C23" s="30"/>
      <c r="D23" s="42"/>
      <c r="E23" s="40"/>
      <c r="F23" s="43"/>
      <c r="G23" s="44" t="str">
        <f>IF(F23="","",F23*共通情報!$C$15)</f>
        <v/>
      </c>
      <c r="H23" s="31"/>
      <c r="I23" s="35"/>
      <c r="J23" s="35"/>
      <c r="K23" s="31"/>
    </row>
    <row r="24" spans="2:11" ht="21.75" customHeight="1">
      <c r="B24" s="29">
        <v>17</v>
      </c>
      <c r="C24" s="30"/>
      <c r="D24" s="42"/>
      <c r="E24" s="40"/>
      <c r="F24" s="43"/>
      <c r="G24" s="44" t="str">
        <f>IF(F24="","",F24*共通情報!$C$15)</f>
        <v/>
      </c>
      <c r="H24" s="31"/>
      <c r="I24" s="35"/>
      <c r="J24" s="35"/>
      <c r="K24" s="31"/>
    </row>
    <row r="25" spans="2:11" ht="21.75" customHeight="1">
      <c r="B25" s="29">
        <v>18</v>
      </c>
      <c r="C25" s="30"/>
      <c r="D25" s="42"/>
      <c r="E25" s="40"/>
      <c r="F25" s="43"/>
      <c r="G25" s="44" t="str">
        <f>IF(F25="","",F25*共通情報!$C$15)</f>
        <v/>
      </c>
      <c r="H25" s="31"/>
      <c r="I25" s="35"/>
      <c r="J25" s="35"/>
      <c r="K25" s="31"/>
    </row>
    <row r="26" spans="2:11" ht="21.75" customHeight="1">
      <c r="B26" s="29">
        <v>19</v>
      </c>
      <c r="C26" s="30"/>
      <c r="D26" s="42"/>
      <c r="E26" s="40"/>
      <c r="F26" s="43"/>
      <c r="G26" s="44" t="str">
        <f>IF(F26="","",F26*共通情報!$C$15)</f>
        <v/>
      </c>
      <c r="H26" s="31"/>
      <c r="I26" s="35"/>
      <c r="J26" s="35"/>
      <c r="K26" s="31"/>
    </row>
    <row r="27" spans="2:11" ht="21.75" customHeight="1">
      <c r="B27" s="29">
        <v>20</v>
      </c>
      <c r="C27" s="30"/>
      <c r="D27" s="42"/>
      <c r="E27" s="40"/>
      <c r="F27" s="43"/>
      <c r="G27" s="44" t="str">
        <f>IF(F27="","",F27*共通情報!$C$15)</f>
        <v/>
      </c>
      <c r="H27" s="31"/>
      <c r="I27" s="35"/>
      <c r="J27" s="35"/>
      <c r="K27" s="31"/>
    </row>
    <row r="28" spans="2:11" ht="21.75" customHeight="1">
      <c r="B28" s="29">
        <v>21</v>
      </c>
      <c r="C28" s="30"/>
      <c r="D28" s="42"/>
      <c r="E28" s="40"/>
      <c r="F28" s="43"/>
      <c r="G28" s="44" t="str">
        <f>IF(F28="","",F28*共通情報!$C$15)</f>
        <v/>
      </c>
      <c r="H28" s="31"/>
      <c r="I28" s="35"/>
      <c r="J28" s="35"/>
      <c r="K28" s="31"/>
    </row>
    <row r="29" spans="2:11" ht="21.75" customHeight="1">
      <c r="B29" s="29">
        <v>22</v>
      </c>
      <c r="C29" s="30"/>
      <c r="D29" s="42"/>
      <c r="E29" s="40"/>
      <c r="F29" s="43"/>
      <c r="G29" s="44" t="str">
        <f>IF(F29="","",F29*共通情報!$C$15)</f>
        <v/>
      </c>
      <c r="H29" s="31"/>
      <c r="I29" s="35"/>
      <c r="J29" s="35"/>
      <c r="K29" s="31"/>
    </row>
    <row r="30" spans="2:11" ht="21.75" customHeight="1">
      <c r="B30" s="29">
        <v>23</v>
      </c>
      <c r="C30" s="30"/>
      <c r="D30" s="42"/>
      <c r="E30" s="40"/>
      <c r="F30" s="43"/>
      <c r="G30" s="44" t="str">
        <f>IF(F30="","",F30*共通情報!$C$15)</f>
        <v/>
      </c>
      <c r="H30" s="31"/>
      <c r="I30" s="35"/>
      <c r="J30" s="35"/>
      <c r="K30" s="31"/>
    </row>
    <row r="31" spans="2:11" ht="21.75" customHeight="1">
      <c r="B31" s="29">
        <v>24</v>
      </c>
      <c r="C31" s="30"/>
      <c r="D31" s="42"/>
      <c r="E31" s="40"/>
      <c r="F31" s="43"/>
      <c r="G31" s="44" t="str">
        <f>IF(F31="","",F31*共通情報!$C$15)</f>
        <v/>
      </c>
      <c r="H31" s="31"/>
      <c r="I31" s="35"/>
      <c r="J31" s="35"/>
      <c r="K31" s="31"/>
    </row>
    <row r="32" spans="2:11" ht="21.75" customHeight="1">
      <c r="B32" s="29">
        <v>25</v>
      </c>
      <c r="C32" s="30"/>
      <c r="D32" s="42"/>
      <c r="E32" s="40"/>
      <c r="F32" s="43"/>
      <c r="G32" s="44" t="str">
        <f>IF(F32="","",F32*共通情報!$C$15)</f>
        <v/>
      </c>
      <c r="H32" s="31"/>
      <c r="I32" s="35"/>
      <c r="J32" s="35"/>
      <c r="K32" s="31"/>
    </row>
    <row r="33" spans="2:11" ht="21.75" customHeight="1">
      <c r="B33" s="29">
        <v>26</v>
      </c>
      <c r="C33" s="30"/>
      <c r="D33" s="42"/>
      <c r="E33" s="40"/>
      <c r="F33" s="43"/>
      <c r="G33" s="44" t="str">
        <f>IF(F33="","",F33*共通情報!$C$15)</f>
        <v/>
      </c>
      <c r="H33" s="31"/>
      <c r="I33" s="35"/>
      <c r="J33" s="35"/>
      <c r="K33" s="31"/>
    </row>
    <row r="34" spans="2:11" ht="21.75" customHeight="1">
      <c r="B34" s="29">
        <v>27</v>
      </c>
      <c r="C34" s="30"/>
      <c r="D34" s="42"/>
      <c r="E34" s="40"/>
      <c r="F34" s="43"/>
      <c r="G34" s="44" t="str">
        <f>IF(F34="","",F34*共通情報!$C$15)</f>
        <v/>
      </c>
      <c r="H34" s="31"/>
      <c r="I34" s="35"/>
      <c r="J34" s="35"/>
      <c r="K34" s="31"/>
    </row>
    <row r="35" spans="2:11" ht="21.75" customHeight="1">
      <c r="B35" s="29">
        <v>28</v>
      </c>
      <c r="C35" s="30"/>
      <c r="D35" s="42"/>
      <c r="E35" s="40"/>
      <c r="F35" s="43"/>
      <c r="G35" s="44" t="str">
        <f>IF(F35="","",F35*共通情報!$C$15)</f>
        <v/>
      </c>
      <c r="H35" s="31"/>
      <c r="I35" s="35"/>
      <c r="J35" s="35"/>
      <c r="K35" s="31"/>
    </row>
    <row r="36" spans="2:11" ht="21.75" customHeight="1">
      <c r="B36" s="29">
        <v>29</v>
      </c>
      <c r="C36" s="30"/>
      <c r="D36" s="42"/>
      <c r="E36" s="40"/>
      <c r="F36" s="43"/>
      <c r="G36" s="44" t="str">
        <f>IF(F36="","",F36*共通情報!$C$15)</f>
        <v/>
      </c>
      <c r="H36" s="31"/>
      <c r="I36" s="35"/>
      <c r="J36" s="35"/>
      <c r="K36" s="31"/>
    </row>
    <row r="37" spans="2:11" ht="21.75" customHeight="1">
      <c r="B37" s="29">
        <v>30</v>
      </c>
      <c r="C37" s="30"/>
      <c r="D37" s="42"/>
      <c r="E37" s="40"/>
      <c r="F37" s="43"/>
      <c r="G37" s="44" t="str">
        <f>IF(F37="","",F37*共通情報!$C$15)</f>
        <v/>
      </c>
      <c r="H37" s="31"/>
      <c r="I37" s="35"/>
      <c r="J37" s="35"/>
      <c r="K37" s="31"/>
    </row>
    <row r="38" spans="2:11" ht="21.75" customHeight="1">
      <c r="B38" s="29">
        <v>31</v>
      </c>
      <c r="C38" s="30"/>
      <c r="D38" s="42"/>
      <c r="E38" s="40"/>
      <c r="F38" s="43"/>
      <c r="G38" s="44" t="str">
        <f>IF(F38="","",F38*共通情報!$C$15)</f>
        <v/>
      </c>
      <c r="H38" s="31"/>
      <c r="I38" s="35"/>
      <c r="J38" s="35"/>
      <c r="K38" s="31"/>
    </row>
    <row r="39" spans="2:11" ht="21.75" customHeight="1">
      <c r="B39" s="29">
        <v>32</v>
      </c>
      <c r="C39" s="30"/>
      <c r="D39" s="42"/>
      <c r="E39" s="40"/>
      <c r="F39" s="43"/>
      <c r="G39" s="44" t="str">
        <f>IF(F39="","",F39*共通情報!$C$15)</f>
        <v/>
      </c>
      <c r="H39" s="31"/>
      <c r="I39" s="35"/>
      <c r="J39" s="35"/>
      <c r="K39" s="31"/>
    </row>
    <row r="40" spans="2:11" ht="21.75" customHeight="1">
      <c r="B40" s="29">
        <v>33</v>
      </c>
      <c r="C40" s="30"/>
      <c r="D40" s="42"/>
      <c r="E40" s="40"/>
      <c r="F40" s="43"/>
      <c r="G40" s="44" t="str">
        <f>IF(F40="","",F40*共通情報!$C$15)</f>
        <v/>
      </c>
      <c r="H40" s="31"/>
      <c r="I40" s="35"/>
      <c r="J40" s="35"/>
      <c r="K40" s="31"/>
    </row>
    <row r="41" spans="2:11" ht="21.75" customHeight="1">
      <c r="B41" s="29">
        <v>34</v>
      </c>
      <c r="C41" s="30"/>
      <c r="D41" s="42"/>
      <c r="E41" s="40"/>
      <c r="F41" s="43"/>
      <c r="G41" s="44" t="str">
        <f>IF(F41="","",F41*共通情報!$C$15)</f>
        <v/>
      </c>
      <c r="H41" s="31"/>
      <c r="I41" s="35"/>
      <c r="J41" s="35"/>
      <c r="K41" s="31"/>
    </row>
    <row r="42" spans="2:11" ht="21.75" customHeight="1">
      <c r="B42" s="29">
        <v>35</v>
      </c>
      <c r="C42" s="30"/>
      <c r="D42" s="42"/>
      <c r="E42" s="40"/>
      <c r="F42" s="43"/>
      <c r="G42" s="44" t="str">
        <f>IF(F42="","",F42*共通情報!$C$15)</f>
        <v/>
      </c>
      <c r="H42" s="31"/>
      <c r="I42" s="35"/>
      <c r="J42" s="35"/>
      <c r="K42" s="31"/>
    </row>
    <row r="43" spans="2:11" ht="21.75" customHeight="1">
      <c r="B43" s="29">
        <v>36</v>
      </c>
      <c r="C43" s="30"/>
      <c r="D43" s="42"/>
      <c r="E43" s="40"/>
      <c r="F43" s="43"/>
      <c r="G43" s="44" t="str">
        <f>IF(F43="","",F43*共通情報!$C$15)</f>
        <v/>
      </c>
      <c r="H43" s="31"/>
      <c r="I43" s="35"/>
      <c r="J43" s="35"/>
      <c r="K43" s="31"/>
    </row>
    <row r="44" spans="2:11" ht="21.75" customHeight="1">
      <c r="B44" s="29">
        <v>37</v>
      </c>
      <c r="C44" s="30"/>
      <c r="D44" s="42"/>
      <c r="E44" s="40"/>
      <c r="F44" s="43"/>
      <c r="G44" s="44" t="str">
        <f>IF(F44="","",F44*共通情報!$C$15)</f>
        <v/>
      </c>
      <c r="H44" s="31"/>
      <c r="I44" s="35"/>
      <c r="J44" s="35"/>
      <c r="K44" s="31"/>
    </row>
    <row r="45" spans="2:11" ht="21.75" customHeight="1">
      <c r="B45" s="29">
        <v>38</v>
      </c>
      <c r="C45" s="30"/>
      <c r="D45" s="42"/>
      <c r="E45" s="40"/>
      <c r="F45" s="43"/>
      <c r="G45" s="44" t="str">
        <f>IF(F45="","",F45*共通情報!$C$15)</f>
        <v/>
      </c>
      <c r="H45" s="31"/>
      <c r="I45" s="35"/>
      <c r="J45" s="35"/>
      <c r="K45" s="31"/>
    </row>
    <row r="46" spans="2:11" ht="21.75" customHeight="1">
      <c r="B46" s="29">
        <v>39</v>
      </c>
      <c r="C46" s="30"/>
      <c r="D46" s="42"/>
      <c r="E46" s="40"/>
      <c r="F46" s="43"/>
      <c r="G46" s="44" t="str">
        <f>IF(F46="","",F46*共通情報!$C$15)</f>
        <v/>
      </c>
      <c r="H46" s="31"/>
      <c r="I46" s="35"/>
      <c r="J46" s="35"/>
      <c r="K46" s="31"/>
    </row>
    <row r="47" spans="2:11" ht="21.75" customHeight="1">
      <c r="B47" s="29">
        <v>40</v>
      </c>
      <c r="C47" s="30"/>
      <c r="D47" s="42"/>
      <c r="E47" s="40"/>
      <c r="F47" s="43"/>
      <c r="G47" s="44" t="str">
        <f>IF(F47="","",F47*共通情報!$C$15)</f>
        <v/>
      </c>
      <c r="H47" s="31"/>
      <c r="I47" s="35"/>
      <c r="J47" s="35"/>
      <c r="K47" s="31"/>
    </row>
    <row r="48" spans="2:11" ht="21.75" customHeight="1">
      <c r="B48" s="29">
        <v>41</v>
      </c>
      <c r="C48" s="30"/>
      <c r="D48" s="42"/>
      <c r="E48" s="40"/>
      <c r="F48" s="43"/>
      <c r="G48" s="44" t="str">
        <f>IF(F48="","",F48*共通情報!$C$15)</f>
        <v/>
      </c>
      <c r="H48" s="31"/>
      <c r="I48" s="35"/>
      <c r="J48" s="35"/>
      <c r="K48" s="31"/>
    </row>
    <row r="49" spans="2:11" ht="21.75" customHeight="1">
      <c r="B49" s="29">
        <v>42</v>
      </c>
      <c r="C49" s="30"/>
      <c r="D49" s="42"/>
      <c r="E49" s="40"/>
      <c r="F49" s="43"/>
      <c r="G49" s="44" t="str">
        <f>IF(F49="","",F49*共通情報!$C$15)</f>
        <v/>
      </c>
      <c r="H49" s="31"/>
      <c r="I49" s="35"/>
      <c r="J49" s="35"/>
      <c r="K49" s="31"/>
    </row>
    <row r="50" spans="2:11" ht="21.75" customHeight="1">
      <c r="B50" s="29">
        <v>43</v>
      </c>
      <c r="C50" s="30"/>
      <c r="D50" s="42"/>
      <c r="E50" s="40"/>
      <c r="F50" s="43"/>
      <c r="G50" s="44" t="str">
        <f>IF(F50="","",F50*共通情報!$C$15)</f>
        <v/>
      </c>
      <c r="H50" s="31"/>
      <c r="I50" s="35"/>
      <c r="J50" s="35"/>
      <c r="K50" s="31"/>
    </row>
    <row r="51" spans="2:11" ht="21.75" customHeight="1">
      <c r="B51" s="29">
        <v>44</v>
      </c>
      <c r="C51" s="30"/>
      <c r="D51" s="42"/>
      <c r="E51" s="40"/>
      <c r="F51" s="43"/>
      <c r="G51" s="44" t="str">
        <f>IF(F51="","",F51*共通情報!$C$15)</f>
        <v/>
      </c>
      <c r="H51" s="31"/>
      <c r="I51" s="35"/>
      <c r="J51" s="35"/>
      <c r="K51" s="31"/>
    </row>
    <row r="52" spans="2:11" ht="21.75" customHeight="1">
      <c r="B52" s="29">
        <v>45</v>
      </c>
      <c r="C52" s="30"/>
      <c r="D52" s="42"/>
      <c r="E52" s="40"/>
      <c r="F52" s="43"/>
      <c r="G52" s="44" t="str">
        <f>IF(F52="","",F52*共通情報!$C$15)</f>
        <v/>
      </c>
      <c r="H52" s="31"/>
      <c r="I52" s="35"/>
      <c r="J52" s="35"/>
      <c r="K52" s="31"/>
    </row>
    <row r="53" spans="2:11" ht="21.75" customHeight="1">
      <c r="B53" s="29">
        <v>46</v>
      </c>
      <c r="C53" s="30"/>
      <c r="D53" s="42"/>
      <c r="E53" s="40"/>
      <c r="F53" s="43"/>
      <c r="G53" s="44" t="str">
        <f>IF(F53="","",F53*共通情報!$C$15)</f>
        <v/>
      </c>
      <c r="H53" s="31"/>
      <c r="I53" s="35"/>
      <c r="J53" s="35"/>
      <c r="K53" s="31"/>
    </row>
    <row r="54" spans="2:11" ht="21.75" customHeight="1">
      <c r="B54" s="29">
        <v>47</v>
      </c>
      <c r="C54" s="30"/>
      <c r="D54" s="42"/>
      <c r="E54" s="40"/>
      <c r="F54" s="43"/>
      <c r="G54" s="44" t="str">
        <f>IF(F54="","",F54*共通情報!$C$15)</f>
        <v/>
      </c>
      <c r="H54" s="31"/>
      <c r="I54" s="35"/>
      <c r="J54" s="35"/>
      <c r="K54" s="31"/>
    </row>
    <row r="55" spans="2:11" ht="21.75" customHeight="1">
      <c r="B55" s="29">
        <v>48</v>
      </c>
      <c r="C55" s="30"/>
      <c r="D55" s="42"/>
      <c r="E55" s="40"/>
      <c r="F55" s="43"/>
      <c r="G55" s="44" t="str">
        <f>IF(F55="","",F55*共通情報!$C$15)</f>
        <v/>
      </c>
      <c r="H55" s="31"/>
      <c r="I55" s="35"/>
      <c r="J55" s="35"/>
      <c r="K55" s="31"/>
    </row>
    <row r="56" spans="2:11" ht="21.75" customHeight="1">
      <c r="B56" s="29">
        <v>49</v>
      </c>
      <c r="C56" s="30"/>
      <c r="D56" s="42"/>
      <c r="E56" s="40"/>
      <c r="F56" s="43"/>
      <c r="G56" s="44" t="str">
        <f>IF(F56="","",F56*共通情報!$C$15)</f>
        <v/>
      </c>
      <c r="H56" s="31"/>
      <c r="I56" s="35"/>
      <c r="J56" s="35"/>
      <c r="K56" s="31"/>
    </row>
    <row r="57" spans="2:11" ht="21.75" customHeight="1">
      <c r="B57" s="29">
        <v>50</v>
      </c>
      <c r="C57" s="30"/>
      <c r="D57" s="42"/>
      <c r="E57" s="40"/>
      <c r="F57" s="43"/>
      <c r="G57" s="44" t="str">
        <f>IF(F57="","",F57*共通情報!$C$15)</f>
        <v/>
      </c>
      <c r="H57" s="31"/>
      <c r="I57" s="35"/>
      <c r="J57" s="35"/>
      <c r="K57" s="31"/>
    </row>
    <row r="58" spans="2:11" ht="21.75" customHeight="1">
      <c r="B58" s="29">
        <v>51</v>
      </c>
      <c r="C58" s="30"/>
      <c r="D58" s="42"/>
      <c r="E58" s="40"/>
      <c r="F58" s="43"/>
      <c r="G58" s="44" t="str">
        <f>IF(F58="","",F58*共通情報!$C$15)</f>
        <v/>
      </c>
      <c r="H58" s="31"/>
      <c r="I58" s="35"/>
      <c r="J58" s="35"/>
      <c r="K58" s="31"/>
    </row>
    <row r="59" spans="2:11" ht="21.75" customHeight="1">
      <c r="B59" s="29">
        <v>52</v>
      </c>
      <c r="C59" s="30"/>
      <c r="D59" s="42"/>
      <c r="E59" s="40"/>
      <c r="F59" s="43"/>
      <c r="G59" s="44" t="str">
        <f>IF(F59="","",F59*共通情報!$C$15)</f>
        <v/>
      </c>
      <c r="H59" s="31"/>
      <c r="I59" s="35"/>
      <c r="J59" s="35"/>
      <c r="K59" s="31"/>
    </row>
    <row r="60" spans="2:11" ht="21.75" customHeight="1">
      <c r="B60" s="29">
        <v>53</v>
      </c>
      <c r="C60" s="30"/>
      <c r="D60" s="42"/>
      <c r="E60" s="40"/>
      <c r="F60" s="43"/>
      <c r="G60" s="44" t="str">
        <f>IF(F60="","",F60*共通情報!$C$15)</f>
        <v/>
      </c>
      <c r="H60" s="31"/>
      <c r="I60" s="35"/>
      <c r="J60" s="35"/>
      <c r="K60" s="31"/>
    </row>
    <row r="61" spans="2:11" ht="21.75" customHeight="1">
      <c r="B61" s="29">
        <v>54</v>
      </c>
      <c r="C61" s="30"/>
      <c r="D61" s="42"/>
      <c r="E61" s="40"/>
      <c r="F61" s="43"/>
      <c r="G61" s="44" t="str">
        <f>IF(F61="","",F61*共通情報!$C$15)</f>
        <v/>
      </c>
      <c r="H61" s="31"/>
      <c r="I61" s="35"/>
      <c r="J61" s="35"/>
      <c r="K61" s="31"/>
    </row>
    <row r="62" spans="2:11" ht="21.75" customHeight="1">
      <c r="B62" s="29">
        <v>55</v>
      </c>
      <c r="C62" s="30"/>
      <c r="D62" s="42"/>
      <c r="E62" s="40"/>
      <c r="F62" s="43"/>
      <c r="G62" s="44" t="str">
        <f>IF(F62="","",F62*共通情報!$C$15)</f>
        <v/>
      </c>
      <c r="H62" s="31"/>
      <c r="I62" s="35"/>
      <c r="J62" s="35"/>
      <c r="K62" s="31"/>
    </row>
    <row r="63" spans="2:11" ht="21.75" customHeight="1">
      <c r="B63" s="29">
        <v>56</v>
      </c>
      <c r="C63" s="30"/>
      <c r="D63" s="42"/>
      <c r="E63" s="40"/>
      <c r="F63" s="43"/>
      <c r="G63" s="44" t="str">
        <f>IF(F63="","",F63*共通情報!$C$15)</f>
        <v/>
      </c>
      <c r="H63" s="31"/>
      <c r="I63" s="35"/>
      <c r="J63" s="35"/>
      <c r="K63" s="31"/>
    </row>
    <row r="64" spans="2:11" ht="21.75" customHeight="1">
      <c r="B64" s="29">
        <v>57</v>
      </c>
      <c r="C64" s="30"/>
      <c r="D64" s="42"/>
      <c r="E64" s="40"/>
      <c r="F64" s="43"/>
      <c r="G64" s="44" t="str">
        <f>IF(F64="","",F64*共通情報!$C$15)</f>
        <v/>
      </c>
      <c r="H64" s="31"/>
      <c r="I64" s="35"/>
      <c r="J64" s="35"/>
      <c r="K64" s="31"/>
    </row>
    <row r="65" spans="2:11" ht="21.75" customHeight="1">
      <c r="B65" s="29">
        <v>58</v>
      </c>
      <c r="C65" s="30"/>
      <c r="D65" s="42"/>
      <c r="E65" s="40"/>
      <c r="F65" s="43"/>
      <c r="G65" s="44" t="str">
        <f>IF(F65="","",F65*共通情報!$C$15)</f>
        <v/>
      </c>
      <c r="H65" s="31"/>
      <c r="I65" s="35"/>
      <c r="J65" s="35"/>
      <c r="K65" s="31"/>
    </row>
    <row r="66" spans="2:11" ht="21.75" customHeight="1">
      <c r="B66" s="29">
        <v>59</v>
      </c>
      <c r="C66" s="30"/>
      <c r="D66" s="42"/>
      <c r="E66" s="40"/>
      <c r="F66" s="43"/>
      <c r="G66" s="44" t="str">
        <f>IF(F66="","",F66*共通情報!$C$15)</f>
        <v/>
      </c>
      <c r="H66" s="31"/>
      <c r="I66" s="35"/>
      <c r="J66" s="35"/>
      <c r="K66" s="31"/>
    </row>
    <row r="67" spans="2:11" ht="21.75" customHeight="1">
      <c r="B67" s="29">
        <v>60</v>
      </c>
      <c r="C67" s="30"/>
      <c r="D67" s="42"/>
      <c r="E67" s="40"/>
      <c r="F67" s="43"/>
      <c r="G67" s="44" t="str">
        <f>IF(F67="","",F67*共通情報!$C$15)</f>
        <v/>
      </c>
      <c r="H67" s="31"/>
      <c r="I67" s="35"/>
      <c r="J67" s="35"/>
      <c r="K67" s="31"/>
    </row>
    <row r="68" spans="2:11" ht="21.75" customHeight="1">
      <c r="B68" s="29">
        <v>61</v>
      </c>
      <c r="C68" s="30"/>
      <c r="D68" s="42"/>
      <c r="E68" s="40"/>
      <c r="F68" s="43"/>
      <c r="G68" s="44" t="str">
        <f>IF(F68="","",F68*共通情報!$C$15)</f>
        <v/>
      </c>
      <c r="H68" s="31"/>
      <c r="I68" s="35"/>
      <c r="J68" s="35"/>
      <c r="K68" s="31"/>
    </row>
    <row r="69" spans="2:11" ht="21.75" customHeight="1">
      <c r="B69" s="29">
        <v>62</v>
      </c>
      <c r="C69" s="30"/>
      <c r="D69" s="42"/>
      <c r="E69" s="40"/>
      <c r="F69" s="43"/>
      <c r="G69" s="44" t="str">
        <f>IF(F69="","",F69*共通情報!$C$15)</f>
        <v/>
      </c>
      <c r="H69" s="31"/>
      <c r="I69" s="35"/>
      <c r="J69" s="35"/>
      <c r="K69" s="31"/>
    </row>
    <row r="70" spans="2:11" ht="21.75" customHeight="1">
      <c r="B70" s="29">
        <v>63</v>
      </c>
      <c r="C70" s="30"/>
      <c r="D70" s="42"/>
      <c r="E70" s="40"/>
      <c r="F70" s="43"/>
      <c r="G70" s="44" t="str">
        <f>IF(F70="","",F70*共通情報!$C$15)</f>
        <v/>
      </c>
      <c r="H70" s="31"/>
      <c r="I70" s="35"/>
      <c r="J70" s="35"/>
      <c r="K70" s="31"/>
    </row>
    <row r="71" spans="2:11" ht="21.75" customHeight="1">
      <c r="B71" s="29">
        <v>64</v>
      </c>
      <c r="C71" s="30"/>
      <c r="D71" s="42"/>
      <c r="E71" s="40"/>
      <c r="F71" s="43"/>
      <c r="G71" s="44" t="str">
        <f>IF(F71="","",F71*共通情報!$C$15)</f>
        <v/>
      </c>
      <c r="H71" s="31"/>
      <c r="I71" s="35"/>
      <c r="J71" s="35"/>
      <c r="K71" s="31"/>
    </row>
    <row r="72" spans="2:11" ht="21.75" customHeight="1">
      <c r="B72" s="29">
        <v>65</v>
      </c>
      <c r="C72" s="30"/>
      <c r="D72" s="42"/>
      <c r="E72" s="40"/>
      <c r="F72" s="43"/>
      <c r="G72" s="44" t="str">
        <f>IF(F72="","",F72*共通情報!$C$15)</f>
        <v/>
      </c>
      <c r="H72" s="31"/>
      <c r="I72" s="35"/>
      <c r="J72" s="35"/>
      <c r="K72" s="31"/>
    </row>
    <row r="73" spans="2:11" ht="21.75" customHeight="1">
      <c r="B73" s="29">
        <v>66</v>
      </c>
      <c r="C73" s="30"/>
      <c r="D73" s="42"/>
      <c r="E73" s="40"/>
      <c r="F73" s="43"/>
      <c r="G73" s="44" t="str">
        <f>IF(F73="","",F73*共通情報!$C$15)</f>
        <v/>
      </c>
      <c r="H73" s="31"/>
      <c r="I73" s="35"/>
      <c r="J73" s="35"/>
      <c r="K73" s="31"/>
    </row>
    <row r="74" spans="2:11" ht="21.75" customHeight="1">
      <c r="B74" s="29">
        <v>67</v>
      </c>
      <c r="C74" s="30"/>
      <c r="D74" s="42"/>
      <c r="E74" s="40"/>
      <c r="F74" s="43"/>
      <c r="G74" s="44" t="str">
        <f>IF(F74="","",F74*共通情報!$C$15)</f>
        <v/>
      </c>
      <c r="H74" s="31"/>
      <c r="I74" s="35"/>
      <c r="J74" s="35"/>
      <c r="K74" s="31"/>
    </row>
    <row r="75" spans="2:11" ht="21.75" customHeight="1">
      <c r="B75" s="29">
        <v>68</v>
      </c>
      <c r="C75" s="30"/>
      <c r="D75" s="42"/>
      <c r="E75" s="40"/>
      <c r="F75" s="43"/>
      <c r="G75" s="44" t="str">
        <f>IF(F75="","",F75*共通情報!$C$15)</f>
        <v/>
      </c>
      <c r="H75" s="31"/>
      <c r="I75" s="35"/>
      <c r="J75" s="35"/>
      <c r="K75" s="31"/>
    </row>
    <row r="76" spans="2:11" ht="21.75" customHeight="1">
      <c r="B76" s="29">
        <v>69</v>
      </c>
      <c r="C76" s="30"/>
      <c r="D76" s="42"/>
      <c r="E76" s="40"/>
      <c r="F76" s="43"/>
      <c r="G76" s="44" t="str">
        <f>IF(F76="","",F76*共通情報!$C$15)</f>
        <v/>
      </c>
      <c r="H76" s="31"/>
      <c r="I76" s="35"/>
      <c r="J76" s="35"/>
      <c r="K76" s="31"/>
    </row>
    <row r="77" spans="2:11" ht="21.75" customHeight="1">
      <c r="B77" s="29">
        <v>70</v>
      </c>
      <c r="C77" s="30"/>
      <c r="D77" s="42"/>
      <c r="E77" s="40"/>
      <c r="F77" s="43"/>
      <c r="G77" s="44" t="str">
        <f>IF(F77="","",F77*共通情報!$C$15)</f>
        <v/>
      </c>
      <c r="H77" s="31"/>
      <c r="I77" s="35"/>
      <c r="J77" s="35"/>
      <c r="K77" s="31"/>
    </row>
    <row r="78" spans="2:11" ht="21.75" customHeight="1">
      <c r="B78" s="29">
        <v>71</v>
      </c>
      <c r="C78" s="30"/>
      <c r="D78" s="42"/>
      <c r="E78" s="40"/>
      <c r="F78" s="43"/>
      <c r="G78" s="44" t="str">
        <f>IF(F78="","",F78*共通情報!$C$15)</f>
        <v/>
      </c>
      <c r="H78" s="31"/>
      <c r="I78" s="35"/>
      <c r="J78" s="35"/>
      <c r="K78" s="31"/>
    </row>
    <row r="79" spans="2:11" ht="21.75" customHeight="1">
      <c r="B79" s="29">
        <v>72</v>
      </c>
      <c r="C79" s="30"/>
      <c r="D79" s="42"/>
      <c r="E79" s="40"/>
      <c r="F79" s="43"/>
      <c r="G79" s="44" t="str">
        <f>IF(F79="","",F79*共通情報!$C$15)</f>
        <v/>
      </c>
      <c r="H79" s="31"/>
      <c r="I79" s="35"/>
      <c r="J79" s="35"/>
      <c r="K79" s="31"/>
    </row>
    <row r="80" spans="2:11" ht="21.75" customHeight="1">
      <c r="B80" s="29">
        <v>73</v>
      </c>
      <c r="C80" s="30"/>
      <c r="D80" s="42"/>
      <c r="E80" s="40"/>
      <c r="F80" s="43"/>
      <c r="G80" s="44" t="str">
        <f>IF(F80="","",F80*共通情報!$C$15)</f>
        <v/>
      </c>
      <c r="H80" s="31"/>
      <c r="I80" s="35"/>
      <c r="J80" s="35"/>
      <c r="K80" s="31"/>
    </row>
    <row r="81" spans="2:11" ht="21.75" customHeight="1">
      <c r="B81" s="29">
        <v>74</v>
      </c>
      <c r="C81" s="30"/>
      <c r="D81" s="42"/>
      <c r="E81" s="40"/>
      <c r="F81" s="43"/>
      <c r="G81" s="44" t="str">
        <f>IF(F81="","",F81*共通情報!$C$15)</f>
        <v/>
      </c>
      <c r="H81" s="31"/>
      <c r="I81" s="35"/>
      <c r="J81" s="35"/>
      <c r="K81" s="31"/>
    </row>
    <row r="82" spans="2:11" ht="21.75" customHeight="1">
      <c r="B82" s="29">
        <v>75</v>
      </c>
      <c r="C82" s="30"/>
      <c r="D82" s="42"/>
      <c r="E82" s="40"/>
      <c r="F82" s="43"/>
      <c r="G82" s="44" t="str">
        <f>IF(F82="","",F82*共通情報!$C$15)</f>
        <v/>
      </c>
      <c r="H82" s="31"/>
      <c r="I82" s="35"/>
      <c r="J82" s="35"/>
      <c r="K82" s="31"/>
    </row>
    <row r="83" spans="2:11" ht="21.75" customHeight="1">
      <c r="B83" s="29">
        <v>76</v>
      </c>
      <c r="C83" s="30"/>
      <c r="D83" s="42"/>
      <c r="E83" s="40"/>
      <c r="F83" s="43"/>
      <c r="G83" s="44" t="str">
        <f>IF(F83="","",F83*共通情報!$C$15)</f>
        <v/>
      </c>
      <c r="H83" s="31"/>
      <c r="I83" s="35"/>
      <c r="J83" s="35"/>
      <c r="K83" s="31"/>
    </row>
    <row r="84" spans="2:11" ht="21.75" customHeight="1">
      <c r="B84" s="29">
        <v>77</v>
      </c>
      <c r="C84" s="30"/>
      <c r="D84" s="42"/>
      <c r="E84" s="40"/>
      <c r="F84" s="43"/>
      <c r="G84" s="44" t="str">
        <f>IF(F84="","",F84*共通情報!$C$15)</f>
        <v/>
      </c>
      <c r="H84" s="31"/>
      <c r="I84" s="35"/>
      <c r="J84" s="35"/>
      <c r="K84" s="31"/>
    </row>
    <row r="85" spans="2:11" ht="21.75" customHeight="1">
      <c r="B85" s="29">
        <v>78</v>
      </c>
      <c r="C85" s="30"/>
      <c r="D85" s="42"/>
      <c r="E85" s="40"/>
      <c r="F85" s="43"/>
      <c r="G85" s="44" t="str">
        <f>IF(F85="","",F85*共通情報!$C$15)</f>
        <v/>
      </c>
      <c r="H85" s="31"/>
      <c r="I85" s="35"/>
      <c r="J85" s="35"/>
      <c r="K85" s="31"/>
    </row>
    <row r="86" spans="2:11" ht="21.75" customHeight="1">
      <c r="B86" s="29">
        <v>79</v>
      </c>
      <c r="C86" s="30"/>
      <c r="D86" s="42"/>
      <c r="E86" s="40"/>
      <c r="F86" s="43"/>
      <c r="G86" s="44" t="str">
        <f>IF(F86="","",F86*共通情報!$C$15)</f>
        <v/>
      </c>
      <c r="H86" s="31"/>
      <c r="I86" s="35"/>
      <c r="J86" s="35"/>
      <c r="K86" s="31"/>
    </row>
    <row r="87" spans="2:11" ht="21.75" customHeight="1">
      <c r="B87" s="29">
        <v>80</v>
      </c>
      <c r="C87" s="30"/>
      <c r="D87" s="42"/>
      <c r="E87" s="40"/>
      <c r="F87" s="43"/>
      <c r="G87" s="44" t="str">
        <f>IF(F87="","",F87*共通情報!$C$15)</f>
        <v/>
      </c>
      <c r="H87" s="31"/>
      <c r="I87" s="35"/>
      <c r="J87" s="35"/>
      <c r="K87" s="31"/>
    </row>
    <row r="88" spans="2:11" ht="21.75" customHeight="1">
      <c r="B88" s="29">
        <v>81</v>
      </c>
      <c r="C88" s="30"/>
      <c r="D88" s="42"/>
      <c r="E88" s="40"/>
      <c r="F88" s="43"/>
      <c r="G88" s="44" t="str">
        <f>IF(F88="","",F88*共通情報!$C$15)</f>
        <v/>
      </c>
      <c r="H88" s="31"/>
      <c r="I88" s="35"/>
      <c r="J88" s="35"/>
      <c r="K88" s="31"/>
    </row>
    <row r="89" spans="2:11" ht="21.75" customHeight="1">
      <c r="B89" s="29">
        <v>82</v>
      </c>
      <c r="C89" s="30"/>
      <c r="D89" s="42"/>
      <c r="E89" s="40"/>
      <c r="F89" s="43"/>
      <c r="G89" s="44" t="str">
        <f>IF(F89="","",F89*共通情報!$C$15)</f>
        <v/>
      </c>
      <c r="H89" s="31"/>
      <c r="I89" s="35"/>
      <c r="J89" s="35"/>
      <c r="K89" s="31"/>
    </row>
    <row r="90" spans="2:11" ht="21.75" customHeight="1">
      <c r="B90" s="29">
        <v>83</v>
      </c>
      <c r="C90" s="30"/>
      <c r="D90" s="42"/>
      <c r="E90" s="40"/>
      <c r="F90" s="43"/>
      <c r="G90" s="44" t="str">
        <f>IF(F90="","",F90*共通情報!$C$15)</f>
        <v/>
      </c>
      <c r="H90" s="31"/>
      <c r="I90" s="35"/>
      <c r="J90" s="35"/>
      <c r="K90" s="31"/>
    </row>
    <row r="91" spans="2:11" ht="21.75" customHeight="1">
      <c r="B91" s="29">
        <v>84</v>
      </c>
      <c r="C91" s="30"/>
      <c r="D91" s="42"/>
      <c r="E91" s="40"/>
      <c r="F91" s="43"/>
      <c r="G91" s="44" t="str">
        <f>IF(F91="","",F91*共通情報!$C$15)</f>
        <v/>
      </c>
      <c r="H91" s="31"/>
      <c r="I91" s="35"/>
      <c r="J91" s="35"/>
      <c r="K91" s="31"/>
    </row>
    <row r="92" spans="2:11" ht="21.75" customHeight="1">
      <c r="B92" s="29">
        <v>85</v>
      </c>
      <c r="C92" s="30"/>
      <c r="D92" s="42"/>
      <c r="E92" s="40"/>
      <c r="F92" s="43"/>
      <c r="G92" s="44" t="str">
        <f>IF(F92="","",F92*共通情報!$C$15)</f>
        <v/>
      </c>
      <c r="H92" s="31"/>
      <c r="I92" s="35"/>
      <c r="J92" s="35"/>
      <c r="K92" s="31"/>
    </row>
    <row r="93" spans="2:11" ht="21.75" customHeight="1">
      <c r="B93" s="29">
        <v>86</v>
      </c>
      <c r="C93" s="30"/>
      <c r="D93" s="42"/>
      <c r="E93" s="40"/>
      <c r="F93" s="43"/>
      <c r="G93" s="44" t="str">
        <f>IF(F93="","",F93*共通情報!$C$15)</f>
        <v/>
      </c>
      <c r="H93" s="31"/>
      <c r="I93" s="35"/>
      <c r="J93" s="35"/>
      <c r="K93" s="31"/>
    </row>
    <row r="94" spans="2:11" ht="21.75" customHeight="1">
      <c r="B94" s="29">
        <v>87</v>
      </c>
      <c r="C94" s="30"/>
      <c r="D94" s="42"/>
      <c r="E94" s="40"/>
      <c r="F94" s="43"/>
      <c r="G94" s="44" t="str">
        <f>IF(F94="","",F94*共通情報!$C$15)</f>
        <v/>
      </c>
      <c r="H94" s="31"/>
      <c r="I94" s="35"/>
      <c r="J94" s="35"/>
      <c r="K94" s="31"/>
    </row>
    <row r="95" spans="2:11" ht="21.75" customHeight="1">
      <c r="B95" s="29">
        <v>88</v>
      </c>
      <c r="C95" s="30"/>
      <c r="D95" s="42"/>
      <c r="E95" s="40"/>
      <c r="F95" s="43"/>
      <c r="G95" s="44" t="str">
        <f>IF(F95="","",F95*共通情報!$C$15)</f>
        <v/>
      </c>
      <c r="H95" s="31"/>
      <c r="I95" s="35"/>
      <c r="J95" s="35"/>
      <c r="K95" s="31"/>
    </row>
    <row r="96" spans="2:11" ht="21.75" customHeight="1">
      <c r="B96" s="29">
        <v>89</v>
      </c>
      <c r="C96" s="30"/>
      <c r="D96" s="42"/>
      <c r="E96" s="40"/>
      <c r="F96" s="43"/>
      <c r="G96" s="44" t="str">
        <f>IF(F96="","",F96*共通情報!$C$15)</f>
        <v/>
      </c>
      <c r="H96" s="31"/>
      <c r="I96" s="35"/>
      <c r="J96" s="35"/>
      <c r="K96" s="31"/>
    </row>
    <row r="97" spans="2:11" ht="21.75" customHeight="1">
      <c r="B97" s="29">
        <v>90</v>
      </c>
      <c r="C97" s="30"/>
      <c r="D97" s="42"/>
      <c r="E97" s="40"/>
      <c r="F97" s="43"/>
      <c r="G97" s="44" t="str">
        <f>IF(F97="","",F97*共通情報!$C$15)</f>
        <v/>
      </c>
      <c r="H97" s="31"/>
      <c r="I97" s="35"/>
      <c r="J97" s="35"/>
      <c r="K97" s="31"/>
    </row>
    <row r="98" spans="2:11" ht="21.75" customHeight="1">
      <c r="B98" s="29">
        <v>91</v>
      </c>
      <c r="C98" s="30"/>
      <c r="D98" s="42"/>
      <c r="E98" s="40"/>
      <c r="F98" s="43"/>
      <c r="G98" s="44" t="str">
        <f>IF(F98="","",F98*共通情報!$C$15)</f>
        <v/>
      </c>
      <c r="H98" s="31"/>
      <c r="I98" s="35"/>
      <c r="J98" s="35"/>
      <c r="K98" s="31"/>
    </row>
    <row r="99" spans="2:11" ht="21.75" customHeight="1">
      <c r="B99" s="29">
        <v>92</v>
      </c>
      <c r="C99" s="30"/>
      <c r="D99" s="42"/>
      <c r="E99" s="40"/>
      <c r="F99" s="43"/>
      <c r="G99" s="44" t="str">
        <f>IF(F99="","",F99*共通情報!$C$15)</f>
        <v/>
      </c>
      <c r="H99" s="31"/>
      <c r="I99" s="35"/>
      <c r="J99" s="35"/>
      <c r="K99" s="31"/>
    </row>
    <row r="100" spans="2:11" ht="21.75" customHeight="1">
      <c r="B100" s="29">
        <v>93</v>
      </c>
      <c r="C100" s="30"/>
      <c r="D100" s="42"/>
      <c r="E100" s="40"/>
      <c r="F100" s="43"/>
      <c r="G100" s="44" t="str">
        <f>IF(F100="","",F100*共通情報!$C$15)</f>
        <v/>
      </c>
      <c r="H100" s="31"/>
      <c r="I100" s="35"/>
      <c r="J100" s="35"/>
      <c r="K100" s="31"/>
    </row>
    <row r="101" spans="2:11" ht="21.75" customHeight="1">
      <c r="B101" s="29">
        <v>94</v>
      </c>
      <c r="C101" s="30"/>
      <c r="D101" s="42"/>
      <c r="E101" s="40"/>
      <c r="F101" s="43"/>
      <c r="G101" s="44" t="str">
        <f>IF(F101="","",F101*共通情報!$C$15)</f>
        <v/>
      </c>
      <c r="H101" s="31"/>
      <c r="I101" s="35"/>
      <c r="J101" s="35"/>
      <c r="K101" s="31"/>
    </row>
    <row r="102" spans="2:11" ht="21.75" customHeight="1">
      <c r="B102" s="29">
        <v>95</v>
      </c>
      <c r="C102" s="30"/>
      <c r="D102" s="42"/>
      <c r="E102" s="40"/>
      <c r="F102" s="43"/>
      <c r="G102" s="44" t="str">
        <f>IF(F102="","",F102*共通情報!$C$15)</f>
        <v/>
      </c>
      <c r="H102" s="31"/>
      <c r="I102" s="35"/>
      <c r="J102" s="35"/>
      <c r="K102" s="31"/>
    </row>
    <row r="103" spans="2:11" ht="21.75" customHeight="1">
      <c r="B103" s="29">
        <v>96</v>
      </c>
      <c r="C103" s="30"/>
      <c r="D103" s="42"/>
      <c r="E103" s="40"/>
      <c r="F103" s="43"/>
      <c r="G103" s="44" t="str">
        <f>IF(F103="","",F103*共通情報!$C$15)</f>
        <v/>
      </c>
      <c r="H103" s="31"/>
      <c r="I103" s="35"/>
      <c r="J103" s="35"/>
      <c r="K103" s="31"/>
    </row>
    <row r="104" spans="2:11" ht="21.75" customHeight="1">
      <c r="B104" s="29">
        <v>97</v>
      </c>
      <c r="C104" s="30"/>
      <c r="D104" s="42"/>
      <c r="E104" s="40"/>
      <c r="F104" s="43"/>
      <c r="G104" s="44" t="str">
        <f>IF(F104="","",F104*共通情報!$C$15)</f>
        <v/>
      </c>
      <c r="H104" s="31"/>
      <c r="I104" s="35"/>
      <c r="J104" s="35"/>
      <c r="K104" s="31"/>
    </row>
    <row r="105" spans="2:11" ht="21.75" customHeight="1">
      <c r="B105" s="29">
        <v>98</v>
      </c>
      <c r="C105" s="30"/>
      <c r="D105" s="42"/>
      <c r="E105" s="40"/>
      <c r="F105" s="43"/>
      <c r="G105" s="44" t="str">
        <f>IF(F105="","",F105*共通情報!$C$15)</f>
        <v/>
      </c>
      <c r="H105" s="31"/>
      <c r="I105" s="35"/>
      <c r="J105" s="35"/>
      <c r="K105" s="31"/>
    </row>
    <row r="106" spans="2:11" ht="21.75" customHeight="1">
      <c r="B106" s="29">
        <v>99</v>
      </c>
      <c r="C106" s="30"/>
      <c r="D106" s="42"/>
      <c r="E106" s="40"/>
      <c r="F106" s="43"/>
      <c r="G106" s="44" t="str">
        <f>IF(F106="","",F106*共通情報!$C$15)</f>
        <v/>
      </c>
      <c r="H106" s="31"/>
      <c r="I106" s="35"/>
      <c r="J106" s="35"/>
      <c r="K106" s="31"/>
    </row>
    <row r="107" spans="2:11" ht="21.75" customHeight="1">
      <c r="B107" s="29">
        <v>100</v>
      </c>
      <c r="C107" s="30"/>
      <c r="D107" s="42"/>
      <c r="E107" s="40"/>
      <c r="F107" s="43"/>
      <c r="G107" s="44" t="str">
        <f>IF(F107="","",F107*共通情報!$C$15)</f>
        <v/>
      </c>
      <c r="H107" s="31"/>
      <c r="I107" s="35"/>
      <c r="J107" s="35"/>
      <c r="K107" s="31"/>
    </row>
    <row r="108" spans="2:11" ht="21.75" customHeight="1">
      <c r="B108" s="29">
        <v>101</v>
      </c>
      <c r="C108" s="30"/>
      <c r="D108" s="42"/>
      <c r="E108" s="40"/>
      <c r="F108" s="43"/>
      <c r="G108" s="44" t="str">
        <f>IF(F108="","",F108*共通情報!$C$15)</f>
        <v/>
      </c>
      <c r="H108" s="31"/>
      <c r="I108" s="35"/>
      <c r="J108" s="35"/>
      <c r="K108" s="31"/>
    </row>
    <row r="109" spans="2:11" ht="21.75" customHeight="1">
      <c r="B109" s="29">
        <v>102</v>
      </c>
      <c r="C109" s="30"/>
      <c r="D109" s="42"/>
      <c r="E109" s="40"/>
      <c r="F109" s="43"/>
      <c r="G109" s="44" t="str">
        <f>IF(F109="","",F109*共通情報!$C$15)</f>
        <v/>
      </c>
      <c r="H109" s="31"/>
      <c r="I109" s="35"/>
      <c r="J109" s="35"/>
      <c r="K109" s="31"/>
    </row>
    <row r="110" spans="2:11" ht="21.75" customHeight="1">
      <c r="B110" s="29">
        <v>103</v>
      </c>
      <c r="C110" s="30"/>
      <c r="D110" s="42"/>
      <c r="E110" s="40"/>
      <c r="F110" s="43"/>
      <c r="G110" s="44" t="str">
        <f>IF(F110="","",F110*共通情報!$C$15)</f>
        <v/>
      </c>
      <c r="H110" s="31"/>
      <c r="I110" s="35"/>
      <c r="J110" s="35"/>
      <c r="K110" s="31"/>
    </row>
    <row r="111" spans="2:11" ht="21.75" customHeight="1">
      <c r="B111" s="29">
        <v>104</v>
      </c>
      <c r="C111" s="30"/>
      <c r="D111" s="42"/>
      <c r="E111" s="40"/>
      <c r="F111" s="43"/>
      <c r="G111" s="44" t="str">
        <f>IF(F111="","",F111*共通情報!$C$15)</f>
        <v/>
      </c>
      <c r="H111" s="31"/>
      <c r="I111" s="35"/>
      <c r="J111" s="35"/>
      <c r="K111" s="31"/>
    </row>
    <row r="112" spans="2:11" ht="21.75" customHeight="1">
      <c r="B112" s="29">
        <v>105</v>
      </c>
      <c r="C112" s="30"/>
      <c r="D112" s="42"/>
      <c r="E112" s="40"/>
      <c r="F112" s="43"/>
      <c r="G112" s="44" t="str">
        <f>IF(F112="","",F112*共通情報!$C$15)</f>
        <v/>
      </c>
      <c r="H112" s="31"/>
      <c r="I112" s="35"/>
      <c r="J112" s="35"/>
      <c r="K112" s="31"/>
    </row>
    <row r="113" spans="2:11" ht="21.75" customHeight="1">
      <c r="B113" s="29">
        <v>106</v>
      </c>
      <c r="C113" s="30"/>
      <c r="D113" s="42"/>
      <c r="E113" s="40"/>
      <c r="F113" s="43"/>
      <c r="G113" s="44" t="str">
        <f>IF(F113="","",F113*共通情報!$C$15)</f>
        <v/>
      </c>
      <c r="H113" s="31"/>
      <c r="I113" s="35"/>
      <c r="J113" s="35"/>
      <c r="K113" s="31"/>
    </row>
    <row r="114" spans="2:11" ht="21.75" customHeight="1">
      <c r="B114" s="29">
        <v>107</v>
      </c>
      <c r="C114" s="30"/>
      <c r="D114" s="42"/>
      <c r="E114" s="40"/>
      <c r="F114" s="43"/>
      <c r="G114" s="44" t="str">
        <f>IF(F114="","",F114*共通情報!$C$15)</f>
        <v/>
      </c>
      <c r="H114" s="31"/>
      <c r="I114" s="35"/>
      <c r="J114" s="35"/>
      <c r="K114" s="31"/>
    </row>
    <row r="115" spans="2:11" ht="21.75" customHeight="1">
      <c r="B115" s="29">
        <v>108</v>
      </c>
      <c r="C115" s="30"/>
      <c r="D115" s="42"/>
      <c r="E115" s="40"/>
      <c r="F115" s="43"/>
      <c r="G115" s="44" t="str">
        <f>IF(F115="","",F115*共通情報!$C$15)</f>
        <v/>
      </c>
      <c r="H115" s="31"/>
      <c r="I115" s="35"/>
      <c r="J115" s="35"/>
      <c r="K115" s="31"/>
    </row>
    <row r="116" spans="2:11" ht="21.75" customHeight="1">
      <c r="B116" s="29">
        <v>109</v>
      </c>
      <c r="C116" s="30"/>
      <c r="D116" s="42"/>
      <c r="E116" s="40"/>
      <c r="F116" s="43"/>
      <c r="G116" s="44" t="str">
        <f>IF(F116="","",F116*共通情報!$C$15)</f>
        <v/>
      </c>
      <c r="H116" s="31"/>
      <c r="I116" s="35"/>
      <c r="J116" s="35"/>
      <c r="K116" s="31"/>
    </row>
    <row r="117" spans="2:11" ht="21.75" customHeight="1">
      <c r="B117" s="29">
        <v>110</v>
      </c>
      <c r="C117" s="30"/>
      <c r="D117" s="42"/>
      <c r="E117" s="40"/>
      <c r="F117" s="43"/>
      <c r="G117" s="44" t="str">
        <f>IF(F117="","",F117*共通情報!$C$15)</f>
        <v/>
      </c>
      <c r="H117" s="31"/>
      <c r="I117" s="35"/>
      <c r="J117" s="35"/>
      <c r="K117" s="31"/>
    </row>
    <row r="118" spans="2:11" ht="21.75" customHeight="1">
      <c r="B118" s="29">
        <v>111</v>
      </c>
      <c r="C118" s="30"/>
      <c r="D118" s="42"/>
      <c r="E118" s="40"/>
      <c r="F118" s="43"/>
      <c r="G118" s="44" t="str">
        <f>IF(F118="","",F118*共通情報!$C$15)</f>
        <v/>
      </c>
      <c r="H118" s="31"/>
      <c r="I118" s="35"/>
      <c r="J118" s="35"/>
      <c r="K118" s="31"/>
    </row>
    <row r="119" spans="2:11" ht="21.75" customHeight="1">
      <c r="B119" s="29">
        <v>112</v>
      </c>
      <c r="C119" s="30"/>
      <c r="D119" s="42"/>
      <c r="E119" s="40"/>
      <c r="F119" s="43"/>
      <c r="G119" s="44" t="str">
        <f>IF(F119="","",F119*共通情報!$C$15)</f>
        <v/>
      </c>
      <c r="H119" s="31"/>
      <c r="I119" s="35"/>
      <c r="J119" s="35"/>
      <c r="K119" s="31"/>
    </row>
    <row r="120" spans="2:11" ht="21.75" customHeight="1">
      <c r="B120" s="29">
        <v>113</v>
      </c>
      <c r="C120" s="30"/>
      <c r="D120" s="42"/>
      <c r="E120" s="40"/>
      <c r="F120" s="43"/>
      <c r="G120" s="44" t="str">
        <f>IF(F120="","",F120*共通情報!$C$15)</f>
        <v/>
      </c>
      <c r="H120" s="31"/>
      <c r="I120" s="35"/>
      <c r="J120" s="35"/>
      <c r="K120" s="31"/>
    </row>
    <row r="121" spans="2:11" ht="21.75" customHeight="1">
      <c r="B121" s="29">
        <v>114</v>
      </c>
      <c r="C121" s="30"/>
      <c r="D121" s="42"/>
      <c r="E121" s="40"/>
      <c r="F121" s="43"/>
      <c r="G121" s="44" t="str">
        <f>IF(F121="","",F121*共通情報!$C$15)</f>
        <v/>
      </c>
      <c r="H121" s="31"/>
      <c r="I121" s="35"/>
      <c r="J121" s="35"/>
      <c r="K121" s="31"/>
    </row>
    <row r="122" spans="2:11" ht="21.75" customHeight="1">
      <c r="B122" s="29">
        <v>115</v>
      </c>
      <c r="C122" s="30"/>
      <c r="D122" s="42"/>
      <c r="E122" s="40"/>
      <c r="F122" s="43"/>
      <c r="G122" s="44" t="str">
        <f>IF(F122="","",F122*共通情報!$C$15)</f>
        <v/>
      </c>
      <c r="H122" s="31"/>
      <c r="I122" s="35"/>
      <c r="J122" s="35"/>
      <c r="K122" s="31"/>
    </row>
    <row r="123" spans="2:11" ht="21.75" customHeight="1">
      <c r="B123" s="29">
        <v>116</v>
      </c>
      <c r="C123" s="30"/>
      <c r="D123" s="42"/>
      <c r="E123" s="40"/>
      <c r="F123" s="43"/>
      <c r="G123" s="44" t="str">
        <f>IF(F123="","",F123*共通情報!$C$15)</f>
        <v/>
      </c>
      <c r="H123" s="31"/>
      <c r="I123" s="35"/>
      <c r="J123" s="35"/>
      <c r="K123" s="31"/>
    </row>
    <row r="124" spans="2:11" ht="21.75" customHeight="1">
      <c r="B124" s="29">
        <v>117</v>
      </c>
      <c r="C124" s="30"/>
      <c r="D124" s="42"/>
      <c r="E124" s="40"/>
      <c r="F124" s="43"/>
      <c r="G124" s="44" t="str">
        <f>IF(F124="","",F124*共通情報!$C$15)</f>
        <v/>
      </c>
      <c r="H124" s="31"/>
      <c r="I124" s="35"/>
      <c r="J124" s="35"/>
      <c r="K124" s="31"/>
    </row>
    <row r="125" spans="2:11" ht="21.75" customHeight="1">
      <c r="B125" s="29">
        <v>118</v>
      </c>
      <c r="C125" s="30"/>
      <c r="D125" s="42"/>
      <c r="E125" s="40"/>
      <c r="F125" s="43"/>
      <c r="G125" s="44" t="str">
        <f>IF(F125="","",F125*共通情報!$C$15)</f>
        <v/>
      </c>
      <c r="H125" s="31"/>
      <c r="I125" s="35"/>
      <c r="J125" s="35"/>
      <c r="K125" s="31"/>
    </row>
    <row r="126" spans="2:11" ht="21.75" customHeight="1">
      <c r="B126" s="29">
        <v>119</v>
      </c>
      <c r="C126" s="30"/>
      <c r="D126" s="42"/>
      <c r="E126" s="40"/>
      <c r="F126" s="43"/>
      <c r="G126" s="44" t="str">
        <f>IF(F126="","",F126*共通情報!$C$15)</f>
        <v/>
      </c>
      <c r="H126" s="31"/>
      <c r="I126" s="35"/>
      <c r="J126" s="35"/>
      <c r="K126" s="31"/>
    </row>
    <row r="127" spans="2:11" ht="21.75" customHeight="1">
      <c r="B127" s="29">
        <v>120</v>
      </c>
      <c r="C127" s="30"/>
      <c r="D127" s="42"/>
      <c r="E127" s="40"/>
      <c r="F127" s="43"/>
      <c r="G127" s="44" t="str">
        <f>IF(F127="","",F127*共通情報!$C$15)</f>
        <v/>
      </c>
      <c r="H127" s="31"/>
      <c r="I127" s="35"/>
      <c r="J127" s="35"/>
      <c r="K127" s="31"/>
    </row>
    <row r="128" spans="2:11" ht="21.75" customHeight="1">
      <c r="B128" s="29">
        <v>121</v>
      </c>
      <c r="C128" s="30"/>
      <c r="D128" s="42"/>
      <c r="E128" s="40"/>
      <c r="F128" s="43"/>
      <c r="G128" s="44" t="str">
        <f>IF(F128="","",F128*共通情報!$C$15)</f>
        <v/>
      </c>
      <c r="H128" s="31"/>
      <c r="I128" s="35"/>
      <c r="J128" s="35"/>
      <c r="K128" s="31"/>
    </row>
    <row r="129" spans="2:11" ht="21.75" customHeight="1">
      <c r="B129" s="29">
        <v>122</v>
      </c>
      <c r="C129" s="30"/>
      <c r="D129" s="42"/>
      <c r="E129" s="40"/>
      <c r="F129" s="43"/>
      <c r="G129" s="44" t="str">
        <f>IF(F129="","",F129*共通情報!$C$15)</f>
        <v/>
      </c>
      <c r="H129" s="31"/>
      <c r="I129" s="35"/>
      <c r="J129" s="35"/>
      <c r="K129" s="31"/>
    </row>
    <row r="130" spans="2:11" ht="21.75" customHeight="1">
      <c r="B130" s="29">
        <v>123</v>
      </c>
      <c r="C130" s="30"/>
      <c r="D130" s="42"/>
      <c r="E130" s="40"/>
      <c r="F130" s="43"/>
      <c r="G130" s="44" t="str">
        <f>IF(F130="","",F130*共通情報!$C$15)</f>
        <v/>
      </c>
      <c r="H130" s="31"/>
      <c r="I130" s="35"/>
      <c r="J130" s="35"/>
      <c r="K130" s="31"/>
    </row>
    <row r="131" spans="2:11" ht="21.75" customHeight="1">
      <c r="B131" s="29">
        <v>124</v>
      </c>
      <c r="C131" s="30"/>
      <c r="D131" s="42"/>
      <c r="E131" s="40"/>
      <c r="F131" s="43"/>
      <c r="G131" s="44" t="str">
        <f>IF(F131="","",F131*共通情報!$C$15)</f>
        <v/>
      </c>
      <c r="H131" s="31"/>
      <c r="I131" s="35"/>
      <c r="J131" s="35"/>
      <c r="K131" s="31"/>
    </row>
    <row r="132" spans="2:11" ht="21.75" customHeight="1">
      <c r="B132" s="29">
        <v>125</v>
      </c>
      <c r="C132" s="30"/>
      <c r="D132" s="42"/>
      <c r="E132" s="40"/>
      <c r="F132" s="43"/>
      <c r="G132" s="44" t="str">
        <f>IF(F132="","",F132*共通情報!$C$15)</f>
        <v/>
      </c>
      <c r="H132" s="31"/>
      <c r="I132" s="35"/>
      <c r="J132" s="35"/>
      <c r="K132" s="31"/>
    </row>
    <row r="133" spans="2:11" ht="21.75" customHeight="1">
      <c r="B133" s="29">
        <v>126</v>
      </c>
      <c r="C133" s="30"/>
      <c r="D133" s="42"/>
      <c r="E133" s="40"/>
      <c r="F133" s="43"/>
      <c r="G133" s="44" t="str">
        <f>IF(F133="","",F133*共通情報!$C$15)</f>
        <v/>
      </c>
      <c r="H133" s="31"/>
      <c r="I133" s="35"/>
      <c r="J133" s="35"/>
      <c r="K133" s="31"/>
    </row>
    <row r="134" spans="2:11" ht="21.75" customHeight="1">
      <c r="B134" s="29">
        <v>127</v>
      </c>
      <c r="C134" s="30"/>
      <c r="D134" s="42"/>
      <c r="E134" s="40"/>
      <c r="F134" s="43"/>
      <c r="G134" s="44" t="str">
        <f>IF(F134="","",F134*共通情報!$C$15)</f>
        <v/>
      </c>
      <c r="H134" s="31"/>
      <c r="I134" s="35"/>
      <c r="J134" s="35"/>
      <c r="K134" s="31"/>
    </row>
    <row r="135" spans="2:11" ht="21.75" customHeight="1">
      <c r="B135" s="29">
        <v>128</v>
      </c>
      <c r="C135" s="30"/>
      <c r="D135" s="42"/>
      <c r="E135" s="40"/>
      <c r="F135" s="43"/>
      <c r="G135" s="44" t="str">
        <f>IF(F135="","",F135*共通情報!$C$15)</f>
        <v/>
      </c>
      <c r="H135" s="31"/>
      <c r="I135" s="35"/>
      <c r="J135" s="35"/>
      <c r="K135" s="31"/>
    </row>
    <row r="136" spans="2:11" ht="21.75" customHeight="1">
      <c r="B136" s="29">
        <v>129</v>
      </c>
      <c r="C136" s="30"/>
      <c r="D136" s="42"/>
      <c r="E136" s="40"/>
      <c r="F136" s="43"/>
      <c r="G136" s="44" t="str">
        <f>IF(F136="","",F136*共通情報!$C$15)</f>
        <v/>
      </c>
      <c r="H136" s="31"/>
      <c r="I136" s="35"/>
      <c r="J136" s="35"/>
      <c r="K136" s="31"/>
    </row>
    <row r="137" spans="2:11" ht="21.75" customHeight="1">
      <c r="B137" s="29">
        <v>130</v>
      </c>
      <c r="C137" s="30"/>
      <c r="D137" s="42"/>
      <c r="E137" s="40"/>
      <c r="F137" s="43"/>
      <c r="G137" s="44" t="str">
        <f>IF(F137="","",F137*共通情報!$C$15)</f>
        <v/>
      </c>
      <c r="H137" s="31"/>
      <c r="I137" s="35"/>
      <c r="J137" s="35"/>
      <c r="K137" s="31"/>
    </row>
    <row r="138" spans="2:11" ht="21.75" customHeight="1">
      <c r="B138" s="29">
        <v>131</v>
      </c>
      <c r="C138" s="30"/>
      <c r="D138" s="42"/>
      <c r="E138" s="40"/>
      <c r="F138" s="43"/>
      <c r="G138" s="44" t="str">
        <f>IF(F138="","",F138*共通情報!$C$15)</f>
        <v/>
      </c>
      <c r="H138" s="31"/>
      <c r="I138" s="35"/>
      <c r="J138" s="35"/>
      <c r="K138" s="31"/>
    </row>
    <row r="139" spans="2:11" ht="21.75" customHeight="1">
      <c r="B139" s="29">
        <v>132</v>
      </c>
      <c r="C139" s="30"/>
      <c r="D139" s="42"/>
      <c r="E139" s="40"/>
      <c r="F139" s="43"/>
      <c r="G139" s="44" t="str">
        <f>IF(F139="","",F139*共通情報!$C$15)</f>
        <v/>
      </c>
      <c r="H139" s="31"/>
      <c r="I139" s="35"/>
      <c r="J139" s="35"/>
      <c r="K139" s="31"/>
    </row>
    <row r="140" spans="2:11" ht="21.75" customHeight="1">
      <c r="B140" s="29">
        <v>133</v>
      </c>
      <c r="C140" s="30"/>
      <c r="D140" s="42"/>
      <c r="E140" s="40"/>
      <c r="F140" s="43"/>
      <c r="G140" s="44" t="str">
        <f>IF(F140="","",F140*共通情報!$C$15)</f>
        <v/>
      </c>
      <c r="H140" s="31"/>
      <c r="I140" s="35"/>
      <c r="J140" s="35"/>
      <c r="K140" s="31"/>
    </row>
    <row r="141" spans="2:11" ht="21.75" customHeight="1">
      <c r="B141" s="29">
        <v>134</v>
      </c>
      <c r="C141" s="30"/>
      <c r="D141" s="42"/>
      <c r="E141" s="40"/>
      <c r="F141" s="43"/>
      <c r="G141" s="44" t="str">
        <f>IF(F141="","",F141*共通情報!$C$15)</f>
        <v/>
      </c>
      <c r="H141" s="31"/>
      <c r="I141" s="35"/>
      <c r="J141" s="35"/>
      <c r="K141" s="31"/>
    </row>
    <row r="142" spans="2:11" ht="21.75" customHeight="1">
      <c r="B142" s="29">
        <v>135</v>
      </c>
      <c r="C142" s="30"/>
      <c r="D142" s="42"/>
      <c r="E142" s="40"/>
      <c r="F142" s="43"/>
      <c r="G142" s="44" t="str">
        <f>IF(F142="","",F142*共通情報!$C$15)</f>
        <v/>
      </c>
      <c r="H142" s="31"/>
      <c r="I142" s="35"/>
      <c r="J142" s="35"/>
      <c r="K142" s="31"/>
    </row>
    <row r="143" spans="2:11" ht="21.75" customHeight="1">
      <c r="B143" s="29">
        <v>136</v>
      </c>
      <c r="C143" s="30"/>
      <c r="D143" s="42"/>
      <c r="E143" s="40"/>
      <c r="F143" s="43"/>
      <c r="G143" s="44" t="str">
        <f>IF(F143="","",F143*共通情報!$C$15)</f>
        <v/>
      </c>
      <c r="H143" s="31"/>
      <c r="I143" s="35"/>
      <c r="J143" s="35"/>
      <c r="K143" s="31"/>
    </row>
    <row r="144" spans="2:11" ht="21.75" customHeight="1">
      <c r="B144" s="29">
        <v>137</v>
      </c>
      <c r="C144" s="30"/>
      <c r="D144" s="42"/>
      <c r="E144" s="40"/>
      <c r="F144" s="43"/>
      <c r="G144" s="44" t="str">
        <f>IF(F144="","",F144*共通情報!$C$15)</f>
        <v/>
      </c>
      <c r="H144" s="31"/>
      <c r="I144" s="35"/>
      <c r="J144" s="35"/>
      <c r="K144" s="31"/>
    </row>
    <row r="145" spans="2:11" ht="21.75" customHeight="1">
      <c r="B145" s="29">
        <v>138</v>
      </c>
      <c r="C145" s="30"/>
      <c r="D145" s="42"/>
      <c r="E145" s="40"/>
      <c r="F145" s="43"/>
      <c r="G145" s="44" t="str">
        <f>IF(F145="","",F145*共通情報!$C$15)</f>
        <v/>
      </c>
      <c r="H145" s="31"/>
      <c r="I145" s="35"/>
      <c r="J145" s="35"/>
      <c r="K145" s="31"/>
    </row>
    <row r="146" spans="2:11" ht="21.75" customHeight="1">
      <c r="B146" s="29">
        <v>139</v>
      </c>
      <c r="C146" s="30"/>
      <c r="D146" s="42"/>
      <c r="E146" s="40"/>
      <c r="F146" s="43"/>
      <c r="G146" s="44" t="str">
        <f>IF(F146="","",F146*共通情報!$C$15)</f>
        <v/>
      </c>
      <c r="H146" s="31"/>
      <c r="I146" s="35"/>
      <c r="J146" s="35"/>
      <c r="K146" s="31"/>
    </row>
    <row r="147" spans="2:11" ht="21.75" customHeight="1">
      <c r="B147" s="29">
        <v>140</v>
      </c>
      <c r="C147" s="30"/>
      <c r="D147" s="42"/>
      <c r="E147" s="40"/>
      <c r="F147" s="43"/>
      <c r="G147" s="44" t="str">
        <f>IF(F147="","",F147*共通情報!$C$15)</f>
        <v/>
      </c>
      <c r="H147" s="31"/>
      <c r="I147" s="35"/>
      <c r="J147" s="35"/>
      <c r="K147" s="31"/>
    </row>
    <row r="148" spans="2:11" ht="21.75" customHeight="1">
      <c r="B148" s="29">
        <v>141</v>
      </c>
      <c r="C148" s="30"/>
      <c r="D148" s="42"/>
      <c r="E148" s="40"/>
      <c r="F148" s="43"/>
      <c r="G148" s="44" t="str">
        <f>IF(F148="","",F148*共通情報!$C$15)</f>
        <v/>
      </c>
      <c r="H148" s="31"/>
      <c r="I148" s="35"/>
      <c r="J148" s="35"/>
      <c r="K148" s="31"/>
    </row>
    <row r="149" spans="2:11" ht="21.75" customHeight="1">
      <c r="B149" s="29">
        <v>142</v>
      </c>
      <c r="C149" s="30"/>
      <c r="D149" s="42"/>
      <c r="E149" s="40"/>
      <c r="F149" s="43"/>
      <c r="G149" s="44" t="str">
        <f>IF(F149="","",F149*共通情報!$C$15)</f>
        <v/>
      </c>
      <c r="H149" s="31"/>
      <c r="I149" s="35"/>
      <c r="J149" s="35"/>
      <c r="K149" s="31"/>
    </row>
    <row r="150" spans="2:11" ht="21.75" customHeight="1">
      <c r="B150" s="29">
        <v>143</v>
      </c>
      <c r="C150" s="30"/>
      <c r="D150" s="42"/>
      <c r="E150" s="40"/>
      <c r="F150" s="43"/>
      <c r="G150" s="44" t="str">
        <f>IF(F150="","",F150*共通情報!$C$15)</f>
        <v/>
      </c>
      <c r="H150" s="31"/>
      <c r="I150" s="35"/>
      <c r="J150" s="35"/>
      <c r="K150" s="31"/>
    </row>
    <row r="151" spans="2:11" ht="21.75" customHeight="1">
      <c r="B151" s="29">
        <v>144</v>
      </c>
      <c r="C151" s="30"/>
      <c r="D151" s="42"/>
      <c r="E151" s="40"/>
      <c r="F151" s="43"/>
      <c r="G151" s="44" t="str">
        <f>IF(F151="","",F151*共通情報!$C$15)</f>
        <v/>
      </c>
      <c r="H151" s="31"/>
      <c r="I151" s="35"/>
      <c r="J151" s="35"/>
      <c r="K151" s="31"/>
    </row>
    <row r="152" spans="2:11" ht="21.75" customHeight="1">
      <c r="B152" s="29">
        <v>145</v>
      </c>
      <c r="C152" s="30"/>
      <c r="D152" s="42"/>
      <c r="E152" s="40"/>
      <c r="F152" s="43"/>
      <c r="G152" s="44" t="str">
        <f>IF(F152="","",F152*共通情報!$C$15)</f>
        <v/>
      </c>
      <c r="H152" s="31"/>
      <c r="I152" s="35"/>
      <c r="J152" s="35"/>
      <c r="K152" s="31"/>
    </row>
    <row r="153" spans="2:11" ht="21.75" customHeight="1">
      <c r="B153" s="29">
        <v>146</v>
      </c>
      <c r="C153" s="30"/>
      <c r="D153" s="42"/>
      <c r="E153" s="40"/>
      <c r="F153" s="43"/>
      <c r="G153" s="44" t="str">
        <f>IF(F153="","",F153*共通情報!$C$15)</f>
        <v/>
      </c>
      <c r="H153" s="31"/>
      <c r="I153" s="35"/>
      <c r="J153" s="35"/>
      <c r="K153" s="31"/>
    </row>
    <row r="154" spans="2:11" ht="21.75" customHeight="1">
      <c r="B154" s="29">
        <v>147</v>
      </c>
      <c r="C154" s="30"/>
      <c r="D154" s="42"/>
      <c r="E154" s="40"/>
      <c r="F154" s="43"/>
      <c r="G154" s="44" t="str">
        <f>IF(F154="","",F154*共通情報!$C$15)</f>
        <v/>
      </c>
      <c r="H154" s="31"/>
      <c r="I154" s="35"/>
      <c r="J154" s="35"/>
      <c r="K154" s="31"/>
    </row>
    <row r="155" spans="2:11" ht="21.75" customHeight="1">
      <c r="B155" s="29">
        <v>148</v>
      </c>
      <c r="C155" s="30"/>
      <c r="D155" s="42"/>
      <c r="E155" s="40"/>
      <c r="F155" s="43"/>
      <c r="G155" s="44" t="str">
        <f>IF(F155="","",F155*共通情報!$C$15)</f>
        <v/>
      </c>
      <c r="H155" s="31"/>
      <c r="I155" s="35"/>
      <c r="J155" s="35"/>
      <c r="K155" s="31"/>
    </row>
    <row r="156" spans="2:11" ht="21.75" customHeight="1">
      <c r="B156" s="29">
        <v>149</v>
      </c>
      <c r="C156" s="30"/>
      <c r="D156" s="42"/>
      <c r="E156" s="40"/>
      <c r="F156" s="43"/>
      <c r="G156" s="44" t="str">
        <f>IF(F156="","",F156*共通情報!$C$15)</f>
        <v/>
      </c>
      <c r="H156" s="31"/>
      <c r="I156" s="35"/>
      <c r="J156" s="35"/>
      <c r="K156" s="31"/>
    </row>
    <row r="157" spans="2:11" ht="21.75" customHeight="1">
      <c r="B157" s="29">
        <v>150</v>
      </c>
      <c r="C157" s="30"/>
      <c r="D157" s="42"/>
      <c r="E157" s="40"/>
      <c r="F157" s="43"/>
      <c r="G157" s="44" t="str">
        <f>IF(F157="","",F157*共通情報!$C$15)</f>
        <v/>
      </c>
      <c r="H157" s="31"/>
      <c r="I157" s="35"/>
      <c r="J157" s="35"/>
      <c r="K157" s="31"/>
    </row>
    <row r="158" spans="2:11" ht="21.75" customHeight="1">
      <c r="B158" s="29">
        <v>151</v>
      </c>
      <c r="C158" s="30"/>
      <c r="D158" s="42"/>
      <c r="E158" s="40"/>
      <c r="F158" s="43"/>
      <c r="G158" s="44" t="str">
        <f>IF(F158="","",F158*共通情報!$C$15)</f>
        <v/>
      </c>
      <c r="H158" s="31"/>
      <c r="I158" s="35"/>
      <c r="J158" s="35"/>
      <c r="K158" s="31"/>
    </row>
    <row r="159" spans="2:11" ht="21.75" customHeight="1">
      <c r="B159" s="29">
        <v>152</v>
      </c>
      <c r="C159" s="30"/>
      <c r="D159" s="42"/>
      <c r="E159" s="40"/>
      <c r="F159" s="43"/>
      <c r="G159" s="44" t="str">
        <f>IF(F159="","",F159*共通情報!$C$15)</f>
        <v/>
      </c>
      <c r="H159" s="31"/>
      <c r="I159" s="35"/>
      <c r="J159" s="35"/>
      <c r="K159" s="31"/>
    </row>
    <row r="160" spans="2:11" ht="21.75" customHeight="1">
      <c r="B160" s="29">
        <v>153</v>
      </c>
      <c r="C160" s="30"/>
      <c r="D160" s="42"/>
      <c r="E160" s="40"/>
      <c r="F160" s="43"/>
      <c r="G160" s="44" t="str">
        <f>IF(F160="","",F160*共通情報!$C$15)</f>
        <v/>
      </c>
      <c r="H160" s="31"/>
      <c r="I160" s="35"/>
      <c r="J160" s="35"/>
      <c r="K160" s="31"/>
    </row>
    <row r="161" spans="2:11" ht="21.75" customHeight="1">
      <c r="B161" s="29">
        <v>154</v>
      </c>
      <c r="C161" s="30"/>
      <c r="D161" s="42"/>
      <c r="E161" s="40"/>
      <c r="F161" s="43"/>
      <c r="G161" s="44" t="str">
        <f>IF(F161="","",F161*共通情報!$C$15)</f>
        <v/>
      </c>
      <c r="H161" s="31"/>
      <c r="I161" s="35"/>
      <c r="J161" s="35"/>
      <c r="K161" s="31"/>
    </row>
    <row r="162" spans="2:11" ht="21.75" customHeight="1">
      <c r="B162" s="29">
        <v>155</v>
      </c>
      <c r="C162" s="30"/>
      <c r="D162" s="42"/>
      <c r="E162" s="40"/>
      <c r="F162" s="43"/>
      <c r="G162" s="44" t="str">
        <f>IF(F162="","",F162*共通情報!$C$15)</f>
        <v/>
      </c>
      <c r="H162" s="31"/>
      <c r="I162" s="35"/>
      <c r="J162" s="35"/>
      <c r="K162" s="31"/>
    </row>
    <row r="163" spans="2:11" ht="21.75" customHeight="1">
      <c r="B163" s="29">
        <v>156</v>
      </c>
      <c r="C163" s="30"/>
      <c r="D163" s="42"/>
      <c r="E163" s="40"/>
      <c r="F163" s="43"/>
      <c r="G163" s="44" t="str">
        <f>IF(F163="","",F163*共通情報!$C$15)</f>
        <v/>
      </c>
      <c r="H163" s="31"/>
      <c r="I163" s="35"/>
      <c r="J163" s="35"/>
      <c r="K163" s="31"/>
    </row>
    <row r="164" spans="2:11" ht="21.75" customHeight="1">
      <c r="B164" s="29">
        <v>157</v>
      </c>
      <c r="C164" s="30"/>
      <c r="D164" s="42"/>
      <c r="E164" s="40"/>
      <c r="F164" s="43"/>
      <c r="G164" s="44" t="str">
        <f>IF(F164="","",F164*共通情報!$C$15)</f>
        <v/>
      </c>
      <c r="H164" s="31"/>
      <c r="I164" s="35"/>
      <c r="J164" s="35"/>
      <c r="K164" s="31"/>
    </row>
    <row r="165" spans="2:11" ht="21.75" customHeight="1">
      <c r="B165" s="29">
        <v>158</v>
      </c>
      <c r="C165" s="30"/>
      <c r="D165" s="42"/>
      <c r="E165" s="40"/>
      <c r="F165" s="43"/>
      <c r="G165" s="44" t="str">
        <f>IF(F165="","",F165*共通情報!$C$15)</f>
        <v/>
      </c>
      <c r="H165" s="31"/>
      <c r="I165" s="35"/>
      <c r="J165" s="35"/>
      <c r="K165" s="31"/>
    </row>
    <row r="166" spans="2:11" ht="21.75" customHeight="1">
      <c r="B166" s="29">
        <v>159</v>
      </c>
      <c r="C166" s="30"/>
      <c r="D166" s="42"/>
      <c r="E166" s="40"/>
      <c r="F166" s="43"/>
      <c r="G166" s="44" t="str">
        <f>IF(F166="","",F166*共通情報!$C$15)</f>
        <v/>
      </c>
      <c r="H166" s="31"/>
      <c r="I166" s="35"/>
      <c r="J166" s="35"/>
      <c r="K166" s="31"/>
    </row>
    <row r="167" spans="2:11" ht="21.75" customHeight="1">
      <c r="B167" s="29">
        <v>160</v>
      </c>
      <c r="C167" s="30"/>
      <c r="D167" s="42"/>
      <c r="E167" s="40"/>
      <c r="F167" s="43"/>
      <c r="G167" s="44" t="str">
        <f>IF(F167="","",F167*共通情報!$C$15)</f>
        <v/>
      </c>
      <c r="H167" s="31"/>
      <c r="I167" s="35"/>
      <c r="J167" s="35"/>
      <c r="K167" s="31"/>
    </row>
    <row r="168" spans="2:11" ht="21.75" customHeight="1">
      <c r="B168" s="29">
        <v>161</v>
      </c>
      <c r="C168" s="30"/>
      <c r="D168" s="42"/>
      <c r="E168" s="40"/>
      <c r="F168" s="43"/>
      <c r="G168" s="44" t="str">
        <f>IF(F168="","",F168*共通情報!$C$15)</f>
        <v/>
      </c>
      <c r="H168" s="31"/>
      <c r="I168" s="35"/>
      <c r="J168" s="35"/>
      <c r="K168" s="31"/>
    </row>
    <row r="169" spans="2:11" ht="21.75" customHeight="1">
      <c r="B169" s="29">
        <v>162</v>
      </c>
      <c r="C169" s="30"/>
      <c r="D169" s="42"/>
      <c r="E169" s="40"/>
      <c r="F169" s="43"/>
      <c r="G169" s="44" t="str">
        <f>IF(F169="","",F169*共通情報!$C$15)</f>
        <v/>
      </c>
      <c r="H169" s="31"/>
      <c r="I169" s="35"/>
      <c r="J169" s="35"/>
      <c r="K169" s="31"/>
    </row>
    <row r="170" spans="2:11" ht="21.75" customHeight="1">
      <c r="B170" s="29">
        <v>163</v>
      </c>
      <c r="C170" s="30"/>
      <c r="D170" s="42"/>
      <c r="E170" s="40"/>
      <c r="F170" s="43"/>
      <c r="G170" s="44" t="str">
        <f>IF(F170="","",F170*共通情報!$C$15)</f>
        <v/>
      </c>
      <c r="H170" s="31"/>
      <c r="I170" s="35"/>
      <c r="J170" s="35"/>
      <c r="K170" s="31"/>
    </row>
    <row r="171" spans="2:11" ht="21.75" customHeight="1">
      <c r="B171" s="29">
        <v>164</v>
      </c>
      <c r="C171" s="30"/>
      <c r="D171" s="42"/>
      <c r="E171" s="40"/>
      <c r="F171" s="43"/>
      <c r="G171" s="44" t="str">
        <f>IF(F171="","",F171*共通情報!$C$15)</f>
        <v/>
      </c>
      <c r="H171" s="31"/>
      <c r="I171" s="35"/>
      <c r="J171" s="35"/>
      <c r="K171" s="31"/>
    </row>
    <row r="172" spans="2:11" ht="21.75" customHeight="1">
      <c r="B172" s="29">
        <v>165</v>
      </c>
      <c r="C172" s="30"/>
      <c r="D172" s="42"/>
      <c r="E172" s="40"/>
      <c r="F172" s="43"/>
      <c r="G172" s="44" t="str">
        <f>IF(F172="","",F172*共通情報!$C$15)</f>
        <v/>
      </c>
      <c r="H172" s="31"/>
      <c r="I172" s="35"/>
      <c r="J172" s="35"/>
      <c r="K172" s="31"/>
    </row>
    <row r="173" spans="2:11" ht="21.75" customHeight="1">
      <c r="B173" s="29">
        <v>166</v>
      </c>
      <c r="C173" s="30"/>
      <c r="D173" s="42"/>
      <c r="E173" s="40"/>
      <c r="F173" s="43"/>
      <c r="G173" s="44" t="str">
        <f>IF(F173="","",F173*共通情報!$C$15)</f>
        <v/>
      </c>
      <c r="H173" s="31"/>
      <c r="I173" s="35"/>
      <c r="J173" s="35"/>
      <c r="K173" s="31"/>
    </row>
    <row r="174" spans="2:11" ht="21.75" customHeight="1">
      <c r="B174" s="29">
        <v>167</v>
      </c>
      <c r="C174" s="30"/>
      <c r="D174" s="42"/>
      <c r="E174" s="40"/>
      <c r="F174" s="43"/>
      <c r="G174" s="44" t="str">
        <f>IF(F174="","",F174*共通情報!$C$15)</f>
        <v/>
      </c>
      <c r="H174" s="31"/>
      <c r="I174" s="35"/>
      <c r="J174" s="35"/>
      <c r="K174" s="31"/>
    </row>
    <row r="175" spans="2:11" ht="21.75" customHeight="1">
      <c r="B175" s="29">
        <v>168</v>
      </c>
      <c r="C175" s="30"/>
      <c r="D175" s="42"/>
      <c r="E175" s="40"/>
      <c r="F175" s="43"/>
      <c r="G175" s="44" t="str">
        <f>IF(F175="","",F175*共通情報!$C$15)</f>
        <v/>
      </c>
      <c r="H175" s="31"/>
      <c r="I175" s="35"/>
      <c r="J175" s="35"/>
      <c r="K175" s="31"/>
    </row>
    <row r="176" spans="2:11" ht="21.75" customHeight="1">
      <c r="B176" s="29">
        <v>169</v>
      </c>
      <c r="C176" s="30"/>
      <c r="D176" s="42"/>
      <c r="E176" s="40"/>
      <c r="F176" s="43"/>
      <c r="G176" s="44" t="str">
        <f>IF(F176="","",F176*共通情報!$C$15)</f>
        <v/>
      </c>
      <c r="H176" s="31"/>
      <c r="I176" s="35"/>
      <c r="J176" s="35"/>
      <c r="K176" s="31"/>
    </row>
    <row r="177" spans="2:11" ht="21.75" customHeight="1">
      <c r="B177" s="29">
        <v>170</v>
      </c>
      <c r="C177" s="30"/>
      <c r="D177" s="42"/>
      <c r="E177" s="40"/>
      <c r="F177" s="43"/>
      <c r="G177" s="44" t="str">
        <f>IF(F177="","",F177*共通情報!$C$15)</f>
        <v/>
      </c>
      <c r="H177" s="31"/>
      <c r="I177" s="35"/>
      <c r="J177" s="35"/>
      <c r="K177" s="31"/>
    </row>
    <row r="178" spans="2:11" ht="21.75" customHeight="1">
      <c r="B178" s="29">
        <v>171</v>
      </c>
      <c r="C178" s="30"/>
      <c r="D178" s="42"/>
      <c r="E178" s="40"/>
      <c r="F178" s="43"/>
      <c r="G178" s="44" t="str">
        <f>IF(F178="","",F178*共通情報!$C$15)</f>
        <v/>
      </c>
      <c r="H178" s="31"/>
      <c r="I178" s="35"/>
      <c r="J178" s="35"/>
      <c r="K178" s="31"/>
    </row>
    <row r="179" spans="2:11" ht="21.75" customHeight="1">
      <c r="B179" s="29">
        <v>172</v>
      </c>
      <c r="C179" s="30"/>
      <c r="D179" s="42"/>
      <c r="E179" s="40"/>
      <c r="F179" s="43"/>
      <c r="G179" s="44" t="str">
        <f>IF(F179="","",F179*共通情報!$C$15)</f>
        <v/>
      </c>
      <c r="H179" s="31"/>
      <c r="I179" s="35"/>
      <c r="J179" s="35"/>
      <c r="K179" s="31"/>
    </row>
    <row r="180" spans="2:11" ht="21.75" customHeight="1">
      <c r="B180" s="29">
        <v>173</v>
      </c>
      <c r="C180" s="30"/>
      <c r="D180" s="42"/>
      <c r="E180" s="40"/>
      <c r="F180" s="43"/>
      <c r="G180" s="44" t="str">
        <f>IF(F180="","",F180*共通情報!$C$15)</f>
        <v/>
      </c>
      <c r="H180" s="31"/>
      <c r="I180" s="35"/>
      <c r="J180" s="35"/>
      <c r="K180" s="31"/>
    </row>
    <row r="181" spans="2:11" ht="21.75" customHeight="1">
      <c r="B181" s="29">
        <v>174</v>
      </c>
      <c r="C181" s="30"/>
      <c r="D181" s="42"/>
      <c r="E181" s="40"/>
      <c r="F181" s="43"/>
      <c r="G181" s="44" t="str">
        <f>IF(F181="","",F181*共通情報!$C$15)</f>
        <v/>
      </c>
      <c r="H181" s="31"/>
      <c r="I181" s="35"/>
      <c r="J181" s="35"/>
      <c r="K181" s="31"/>
    </row>
    <row r="182" spans="2:11" ht="21.75" customHeight="1">
      <c r="B182" s="29">
        <v>175</v>
      </c>
      <c r="C182" s="30"/>
      <c r="D182" s="42"/>
      <c r="E182" s="40"/>
      <c r="F182" s="43"/>
      <c r="G182" s="44" t="str">
        <f>IF(F182="","",F182*共通情報!$C$15)</f>
        <v/>
      </c>
      <c r="H182" s="31"/>
      <c r="I182" s="35"/>
      <c r="J182" s="35"/>
      <c r="K182" s="31"/>
    </row>
    <row r="183" spans="2:11" ht="21.75" customHeight="1">
      <c r="B183" s="29">
        <v>176</v>
      </c>
      <c r="C183" s="30"/>
      <c r="D183" s="42"/>
      <c r="E183" s="40"/>
      <c r="F183" s="43"/>
      <c r="G183" s="44" t="str">
        <f>IF(F183="","",F183*共通情報!$C$15)</f>
        <v/>
      </c>
      <c r="H183" s="31"/>
      <c r="I183" s="35"/>
      <c r="J183" s="35"/>
      <c r="K183" s="31"/>
    </row>
    <row r="184" spans="2:11" ht="21.75" customHeight="1">
      <c r="B184" s="29">
        <v>177</v>
      </c>
      <c r="C184" s="30"/>
      <c r="D184" s="42"/>
      <c r="E184" s="40"/>
      <c r="F184" s="43"/>
      <c r="G184" s="44" t="str">
        <f>IF(F184="","",F184*共通情報!$C$15)</f>
        <v/>
      </c>
      <c r="H184" s="31"/>
      <c r="I184" s="35"/>
      <c r="J184" s="35"/>
      <c r="K184" s="31"/>
    </row>
    <row r="185" spans="2:11" ht="21.75" customHeight="1">
      <c r="B185" s="29">
        <v>178</v>
      </c>
      <c r="C185" s="30"/>
      <c r="D185" s="42"/>
      <c r="E185" s="40"/>
      <c r="F185" s="43"/>
      <c r="G185" s="44" t="str">
        <f>IF(F185="","",F185*共通情報!$C$15)</f>
        <v/>
      </c>
      <c r="H185" s="31"/>
      <c r="I185" s="35"/>
      <c r="J185" s="35"/>
      <c r="K185" s="31"/>
    </row>
    <row r="186" spans="2:11" ht="21.75" customHeight="1">
      <c r="B186" s="29">
        <v>179</v>
      </c>
      <c r="C186" s="30"/>
      <c r="D186" s="42"/>
      <c r="E186" s="40"/>
      <c r="F186" s="43"/>
      <c r="G186" s="44" t="str">
        <f>IF(F186="","",F186*共通情報!$C$15)</f>
        <v/>
      </c>
      <c r="H186" s="31"/>
      <c r="I186" s="35"/>
      <c r="J186" s="35"/>
      <c r="K186" s="31"/>
    </row>
    <row r="187" spans="2:11" ht="21.75" customHeight="1">
      <c r="B187" s="29">
        <v>180</v>
      </c>
      <c r="C187" s="30"/>
      <c r="D187" s="42"/>
      <c r="E187" s="40"/>
      <c r="F187" s="43"/>
      <c r="G187" s="44" t="str">
        <f>IF(F187="","",F187*共通情報!$C$15)</f>
        <v/>
      </c>
      <c r="H187" s="31"/>
      <c r="I187" s="35"/>
      <c r="J187" s="35"/>
      <c r="K187" s="31"/>
    </row>
    <row r="188" spans="2:11" ht="21.75" customHeight="1">
      <c r="B188" s="29">
        <v>181</v>
      </c>
      <c r="C188" s="30"/>
      <c r="D188" s="42"/>
      <c r="E188" s="40"/>
      <c r="F188" s="43"/>
      <c r="G188" s="44" t="str">
        <f>IF(F188="","",F188*共通情報!$C$15)</f>
        <v/>
      </c>
      <c r="H188" s="31"/>
      <c r="I188" s="35"/>
      <c r="J188" s="35"/>
      <c r="K188" s="31"/>
    </row>
    <row r="189" spans="2:11" ht="21.75" customHeight="1">
      <c r="B189" s="29">
        <v>182</v>
      </c>
      <c r="C189" s="30"/>
      <c r="D189" s="42"/>
      <c r="E189" s="40"/>
      <c r="F189" s="43"/>
      <c r="G189" s="44" t="str">
        <f>IF(F189="","",F189*共通情報!$C$15)</f>
        <v/>
      </c>
      <c r="H189" s="31"/>
      <c r="I189" s="35"/>
      <c r="J189" s="35"/>
      <c r="K189" s="31"/>
    </row>
    <row r="190" spans="2:11" ht="21.75" customHeight="1">
      <c r="B190" s="29">
        <v>183</v>
      </c>
      <c r="C190" s="30"/>
      <c r="D190" s="42"/>
      <c r="E190" s="40"/>
      <c r="F190" s="43"/>
      <c r="G190" s="44" t="str">
        <f>IF(F190="","",F190*共通情報!$C$15)</f>
        <v/>
      </c>
      <c r="H190" s="31"/>
      <c r="I190" s="35"/>
      <c r="J190" s="35"/>
      <c r="K190" s="31"/>
    </row>
    <row r="191" spans="2:11" ht="21.75" customHeight="1">
      <c r="B191" s="29">
        <v>184</v>
      </c>
      <c r="C191" s="30"/>
      <c r="D191" s="42"/>
      <c r="E191" s="40"/>
      <c r="F191" s="43"/>
      <c r="G191" s="44" t="str">
        <f>IF(F191="","",F191*共通情報!$C$15)</f>
        <v/>
      </c>
      <c r="H191" s="31"/>
      <c r="I191" s="35"/>
      <c r="J191" s="35"/>
      <c r="K191" s="31"/>
    </row>
    <row r="192" spans="2:11" ht="21.75" customHeight="1">
      <c r="B192" s="29">
        <v>185</v>
      </c>
      <c r="C192" s="30"/>
      <c r="D192" s="42"/>
      <c r="E192" s="40"/>
      <c r="F192" s="43"/>
      <c r="G192" s="44" t="str">
        <f>IF(F192="","",F192*共通情報!$C$15)</f>
        <v/>
      </c>
      <c r="H192" s="31"/>
      <c r="I192" s="35"/>
      <c r="J192" s="35"/>
      <c r="K192" s="31"/>
    </row>
    <row r="193" spans="2:11" ht="21.75" customHeight="1">
      <c r="B193" s="29">
        <v>186</v>
      </c>
      <c r="C193" s="30"/>
      <c r="D193" s="42"/>
      <c r="E193" s="40"/>
      <c r="F193" s="43"/>
      <c r="G193" s="44" t="str">
        <f>IF(F193="","",F193*共通情報!$C$15)</f>
        <v/>
      </c>
      <c r="H193" s="31"/>
      <c r="I193" s="35"/>
      <c r="J193" s="35"/>
      <c r="K193" s="31"/>
    </row>
    <row r="194" spans="2:11" ht="21.75" customHeight="1">
      <c r="B194" s="29">
        <v>187</v>
      </c>
      <c r="C194" s="30"/>
      <c r="D194" s="42"/>
      <c r="E194" s="40"/>
      <c r="F194" s="43"/>
      <c r="G194" s="44" t="str">
        <f>IF(F194="","",F194*共通情報!$C$15)</f>
        <v/>
      </c>
      <c r="H194" s="31"/>
      <c r="I194" s="35"/>
      <c r="J194" s="35"/>
      <c r="K194" s="31"/>
    </row>
    <row r="195" spans="2:11" ht="21.75" customHeight="1">
      <c r="B195" s="29">
        <v>188</v>
      </c>
      <c r="C195" s="30"/>
      <c r="D195" s="42"/>
      <c r="E195" s="40"/>
      <c r="F195" s="43"/>
      <c r="G195" s="44" t="str">
        <f>IF(F195="","",F195*共通情報!$C$15)</f>
        <v/>
      </c>
      <c r="H195" s="31"/>
      <c r="I195" s="35"/>
      <c r="J195" s="35"/>
      <c r="K195" s="31"/>
    </row>
    <row r="196" spans="2:11" ht="21.75" customHeight="1">
      <c r="B196" s="29">
        <v>189</v>
      </c>
      <c r="C196" s="30"/>
      <c r="D196" s="42"/>
      <c r="E196" s="40"/>
      <c r="F196" s="43"/>
      <c r="G196" s="44" t="str">
        <f>IF(F196="","",F196*共通情報!$C$15)</f>
        <v/>
      </c>
      <c r="H196" s="31"/>
      <c r="I196" s="35"/>
      <c r="J196" s="35"/>
      <c r="K196" s="31"/>
    </row>
    <row r="197" spans="2:11" ht="21.75" customHeight="1">
      <c r="B197" s="29">
        <v>190</v>
      </c>
      <c r="C197" s="30"/>
      <c r="D197" s="42"/>
      <c r="E197" s="40"/>
      <c r="F197" s="43"/>
      <c r="G197" s="44" t="str">
        <f>IF(F197="","",F197*共通情報!$C$15)</f>
        <v/>
      </c>
      <c r="H197" s="31"/>
      <c r="I197" s="35"/>
      <c r="J197" s="35"/>
      <c r="K197" s="31"/>
    </row>
    <row r="198" spans="2:11" ht="21.75" customHeight="1">
      <c r="B198" s="29">
        <v>191</v>
      </c>
      <c r="C198" s="30"/>
      <c r="D198" s="42"/>
      <c r="E198" s="40"/>
      <c r="F198" s="43"/>
      <c r="G198" s="44" t="str">
        <f>IF(F198="","",F198*共通情報!$C$15)</f>
        <v/>
      </c>
      <c r="H198" s="31"/>
      <c r="I198" s="35"/>
      <c r="J198" s="35"/>
      <c r="K198" s="31"/>
    </row>
    <row r="199" spans="2:11" ht="21.75" customHeight="1">
      <c r="B199" s="29">
        <v>192</v>
      </c>
      <c r="C199" s="30"/>
      <c r="D199" s="42"/>
      <c r="E199" s="40"/>
      <c r="F199" s="43"/>
      <c r="G199" s="44" t="str">
        <f>IF(F199="","",F199*共通情報!$C$15)</f>
        <v/>
      </c>
      <c r="H199" s="31"/>
      <c r="I199" s="35"/>
      <c r="J199" s="35"/>
      <c r="K199" s="31"/>
    </row>
    <row r="200" spans="2:11" ht="21.75" customHeight="1">
      <c r="B200" s="29">
        <v>193</v>
      </c>
      <c r="C200" s="30"/>
      <c r="D200" s="42"/>
      <c r="E200" s="40"/>
      <c r="F200" s="43"/>
      <c r="G200" s="44" t="str">
        <f>IF(F200="","",F200*共通情報!$C$15)</f>
        <v/>
      </c>
      <c r="H200" s="31"/>
      <c r="I200" s="35"/>
      <c r="J200" s="35"/>
      <c r="K200" s="31"/>
    </row>
    <row r="201" spans="2:11" ht="21.75" customHeight="1">
      <c r="B201" s="29">
        <v>194</v>
      </c>
      <c r="C201" s="30"/>
      <c r="D201" s="42"/>
      <c r="E201" s="40"/>
      <c r="F201" s="43"/>
      <c r="G201" s="44" t="str">
        <f>IF(F201="","",F201*共通情報!$C$15)</f>
        <v/>
      </c>
      <c r="H201" s="31"/>
      <c r="I201" s="35"/>
      <c r="J201" s="35"/>
      <c r="K201" s="31"/>
    </row>
    <row r="202" spans="2:11" ht="21.75" customHeight="1">
      <c r="B202" s="29">
        <v>195</v>
      </c>
      <c r="C202" s="30"/>
      <c r="D202" s="42"/>
      <c r="E202" s="40"/>
      <c r="F202" s="43"/>
      <c r="G202" s="44" t="str">
        <f>IF(F202="","",F202*共通情報!$C$15)</f>
        <v/>
      </c>
      <c r="H202" s="31"/>
      <c r="I202" s="35"/>
      <c r="J202" s="35"/>
      <c r="K202" s="31"/>
    </row>
    <row r="203" spans="2:11" ht="21.75" customHeight="1">
      <c r="B203" s="29">
        <v>196</v>
      </c>
      <c r="C203" s="30"/>
      <c r="D203" s="42"/>
      <c r="E203" s="40"/>
      <c r="F203" s="43"/>
      <c r="G203" s="44" t="str">
        <f>IF(F203="","",F203*共通情報!$C$15)</f>
        <v/>
      </c>
      <c r="H203" s="31"/>
      <c r="I203" s="35"/>
      <c r="J203" s="35"/>
      <c r="K203" s="31"/>
    </row>
    <row r="204" spans="2:11" ht="21.75" customHeight="1">
      <c r="B204" s="29">
        <v>197</v>
      </c>
      <c r="C204" s="30"/>
      <c r="D204" s="42"/>
      <c r="E204" s="40"/>
      <c r="F204" s="43"/>
      <c r="G204" s="44" t="str">
        <f>IF(F204="","",F204*共通情報!$C$15)</f>
        <v/>
      </c>
      <c r="H204" s="31"/>
      <c r="I204" s="35"/>
      <c r="J204" s="35"/>
      <c r="K204" s="31"/>
    </row>
    <row r="205" spans="2:11" ht="21.75" customHeight="1">
      <c r="B205" s="29">
        <v>198</v>
      </c>
      <c r="C205" s="30"/>
      <c r="D205" s="42"/>
      <c r="E205" s="40"/>
      <c r="F205" s="43"/>
      <c r="G205" s="44" t="str">
        <f>IF(F205="","",F205*共通情報!$C$15)</f>
        <v/>
      </c>
      <c r="H205" s="31"/>
      <c r="I205" s="35"/>
      <c r="J205" s="35"/>
      <c r="K205" s="31"/>
    </row>
    <row r="206" spans="2:11" ht="21.75" customHeight="1">
      <c r="B206" s="29">
        <v>199</v>
      </c>
      <c r="C206" s="30"/>
      <c r="D206" s="42"/>
      <c r="E206" s="40"/>
      <c r="F206" s="43"/>
      <c r="G206" s="44" t="str">
        <f>IF(F206="","",F206*共通情報!$C$15)</f>
        <v/>
      </c>
      <c r="H206" s="31"/>
      <c r="I206" s="35"/>
      <c r="J206" s="35"/>
      <c r="K206" s="31"/>
    </row>
    <row r="207" spans="2:11" ht="21.75" customHeight="1">
      <c r="B207" s="29">
        <v>200</v>
      </c>
      <c r="C207" s="30"/>
      <c r="D207" s="42"/>
      <c r="E207" s="40"/>
      <c r="F207" s="43"/>
      <c r="G207" s="44" t="str">
        <f>IF(F207="","",F207*共通情報!$C$15)</f>
        <v/>
      </c>
      <c r="H207" s="31"/>
      <c r="I207" s="35"/>
      <c r="J207" s="35"/>
      <c r="K207" s="31"/>
    </row>
    <row r="209" spans="2:11" ht="24" customHeight="1">
      <c r="B209" s="67" t="str">
        <f>"登録件数: "&amp;COUNTA(C8:C207)&amp;"件 / 就業日数累計: "&amp;SUM(F8:F207)&amp;"日 / 金額換算: ¥"&amp;TEXT(SUM(G8:G207),"#,##0")</f>
        <v>登録件数: 0件 / 就業日数累計: 0日 / 金額換算: ¥0</v>
      </c>
      <c r="C209" s="67"/>
      <c r="D209" s="67"/>
      <c r="E209" s="67"/>
      <c r="F209" s="67"/>
      <c r="G209" s="67"/>
      <c r="H209" s="67"/>
      <c r="I209" s="67"/>
      <c r="J209" s="67"/>
      <c r="K209" s="67"/>
    </row>
    <row r="211" spans="2:11">
      <c r="B211" s="1" t="s">
        <v>117</v>
      </c>
      <c r="C211" s="1"/>
      <c r="D211" s="1"/>
      <c r="E211" s="1"/>
      <c r="F211" s="1"/>
      <c r="G211" s="1"/>
      <c r="H211" s="1"/>
      <c r="I211" s="1"/>
      <c r="J211" s="1"/>
      <c r="K211" s="1"/>
    </row>
  </sheetData>
  <mergeCells count="4">
    <mergeCell ref="B2:F2"/>
    <mergeCell ref="B5:K5"/>
    <mergeCell ref="B209:K209"/>
    <mergeCell ref="B211:K211"/>
  </mergeCells>
  <phoneticPr fontId="39"/>
  <pageMargins left="0.3" right="0.3" top="0.4" bottom="0.4"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K41"/>
  <sheetViews>
    <sheetView showGridLines="0" topLeftCell="A14" zoomScaleNormal="100" workbookViewId="0"/>
  </sheetViews>
  <sheetFormatPr defaultColWidth="8.7109375" defaultRowHeight="15"/>
  <cols>
    <col min="1" max="1" width="2" customWidth="1"/>
    <col min="2" max="2" width="5" customWidth="1"/>
    <col min="3" max="3" width="26" customWidth="1"/>
    <col min="4" max="4" width="22" customWidth="1"/>
    <col min="5" max="5" width="18" customWidth="1"/>
    <col min="6" max="8" width="13" customWidth="1"/>
    <col min="9" max="9" width="14" customWidth="1"/>
    <col min="10" max="10" width="11" customWidth="1"/>
    <col min="11" max="11" width="18" customWidth="1"/>
    <col min="12" max="12" width="4" customWidth="1"/>
  </cols>
  <sheetData>
    <row r="2" spans="2:11" ht="31.5" customHeight="1">
      <c r="B2" s="14" t="s">
        <v>155</v>
      </c>
      <c r="C2" s="14"/>
      <c r="D2" s="14"/>
      <c r="E2" s="14"/>
      <c r="F2" s="14"/>
      <c r="K2" s="21" t="s">
        <v>104</v>
      </c>
    </row>
    <row r="3" spans="2:11" ht="3.75" customHeight="1">
      <c r="B3" s="16"/>
      <c r="C3" s="16"/>
      <c r="D3" s="16"/>
      <c r="E3" s="16"/>
      <c r="F3" s="16"/>
      <c r="G3" s="16"/>
      <c r="H3" s="16"/>
      <c r="I3" s="16"/>
      <c r="J3" s="16"/>
      <c r="K3" s="16"/>
    </row>
    <row r="4" spans="2:11" ht="6" customHeight="1"/>
    <row r="5" spans="2:11" ht="21.75" customHeight="1">
      <c r="B5" s="63" t="s">
        <v>156</v>
      </c>
      <c r="C5" s="63"/>
      <c r="D5" s="63"/>
      <c r="E5" s="63"/>
      <c r="F5" s="63"/>
      <c r="G5" s="63"/>
      <c r="H5" s="63"/>
      <c r="I5" s="63"/>
      <c r="J5" s="63"/>
      <c r="K5" s="63"/>
    </row>
    <row r="6" spans="2:11" ht="7.5" customHeight="1"/>
    <row r="7" spans="2:11" ht="36" customHeight="1">
      <c r="B7" s="27" t="s">
        <v>124</v>
      </c>
      <c r="C7" s="28" t="s">
        <v>144</v>
      </c>
      <c r="D7" s="28" t="s">
        <v>157</v>
      </c>
      <c r="E7" s="28" t="s">
        <v>158</v>
      </c>
      <c r="F7" s="28" t="s">
        <v>159</v>
      </c>
      <c r="G7" s="28" t="s">
        <v>160</v>
      </c>
      <c r="H7" s="28" t="s">
        <v>161</v>
      </c>
      <c r="I7" s="28" t="s">
        <v>153</v>
      </c>
      <c r="J7" s="28" t="s">
        <v>162</v>
      </c>
      <c r="K7" s="28" t="s">
        <v>132</v>
      </c>
    </row>
    <row r="8" spans="2:11" ht="24" customHeight="1">
      <c r="B8" s="29">
        <v>1</v>
      </c>
      <c r="C8" s="45"/>
      <c r="D8" s="31"/>
      <c r="E8" s="35"/>
      <c r="F8" s="32" t="str">
        <f>IF(C8="","",SUMIF(紙証紙_貼付記録!$G$12:$G$211,C8,紙証紙_貼付記録!$F$12:$F$211))</f>
        <v/>
      </c>
      <c r="G8" s="41" t="str">
        <f>IF(C8="","",SUMIF(電子証紙_就業日数!$H$8:$H$207,C8,電子証紙_就業日数!$F$8:$F$207))</f>
        <v/>
      </c>
      <c r="H8" s="32" t="str">
        <f t="shared" ref="H8:H37" si="0">IF(C8="","",F8+G8)</f>
        <v/>
      </c>
      <c r="I8" s="34" t="str">
        <f>IF(C8="","",H8*共通情報!$C$15)</f>
        <v/>
      </c>
      <c r="J8" s="35"/>
      <c r="K8" s="31"/>
    </row>
    <row r="9" spans="2:11" ht="24" customHeight="1">
      <c r="B9" s="29">
        <v>2</v>
      </c>
      <c r="C9" s="45"/>
      <c r="D9" s="31"/>
      <c r="E9" s="35"/>
      <c r="F9" s="32" t="str">
        <f>IF(C9="","",SUMIF(紙証紙_貼付記録!$G$12:$G$211,C9,紙証紙_貼付記録!$F$12:$F$211))</f>
        <v/>
      </c>
      <c r="G9" s="41" t="str">
        <f>IF(C9="","",SUMIF(電子証紙_就業日数!$H$8:$H$207,C9,電子証紙_就業日数!$F$8:$F$207))</f>
        <v/>
      </c>
      <c r="H9" s="32" t="str">
        <f t="shared" si="0"/>
        <v/>
      </c>
      <c r="I9" s="34" t="str">
        <f>IF(C9="","",H9*共通情報!$C$15)</f>
        <v/>
      </c>
      <c r="J9" s="35"/>
      <c r="K9" s="31"/>
    </row>
    <row r="10" spans="2:11" ht="24" customHeight="1">
      <c r="B10" s="29">
        <v>3</v>
      </c>
      <c r="C10" s="45"/>
      <c r="D10" s="31"/>
      <c r="E10" s="35"/>
      <c r="F10" s="32" t="str">
        <f>IF(C10="","",SUMIF(紙証紙_貼付記録!$G$12:$G$211,C10,紙証紙_貼付記録!$F$12:$F$211))</f>
        <v/>
      </c>
      <c r="G10" s="41" t="str">
        <f>IF(C10="","",SUMIF(電子証紙_就業日数!$H$8:$H$207,C10,電子証紙_就業日数!$F$8:$F$207))</f>
        <v/>
      </c>
      <c r="H10" s="32" t="str">
        <f t="shared" si="0"/>
        <v/>
      </c>
      <c r="I10" s="34" t="str">
        <f>IF(C10="","",H10*共通情報!$C$15)</f>
        <v/>
      </c>
      <c r="J10" s="35"/>
      <c r="K10" s="31"/>
    </row>
    <row r="11" spans="2:11" ht="24" customHeight="1">
      <c r="B11" s="29">
        <v>4</v>
      </c>
      <c r="C11" s="45"/>
      <c r="D11" s="31"/>
      <c r="E11" s="35"/>
      <c r="F11" s="32" t="str">
        <f>IF(C11="","",SUMIF(紙証紙_貼付記録!$G$12:$G$211,C11,紙証紙_貼付記録!$F$12:$F$211))</f>
        <v/>
      </c>
      <c r="G11" s="41" t="str">
        <f>IF(C11="","",SUMIF(電子証紙_就業日数!$H$8:$H$207,C11,電子証紙_就業日数!$F$8:$F$207))</f>
        <v/>
      </c>
      <c r="H11" s="32" t="str">
        <f t="shared" si="0"/>
        <v/>
      </c>
      <c r="I11" s="34" t="str">
        <f>IF(C11="","",H11*共通情報!$C$15)</f>
        <v/>
      </c>
      <c r="J11" s="35"/>
      <c r="K11" s="31"/>
    </row>
    <row r="12" spans="2:11" ht="24" customHeight="1">
      <c r="B12" s="29">
        <v>5</v>
      </c>
      <c r="C12" s="45"/>
      <c r="D12" s="31"/>
      <c r="E12" s="35"/>
      <c r="F12" s="32" t="str">
        <f>IF(C12="","",SUMIF(紙証紙_貼付記録!$G$12:$G$211,C12,紙証紙_貼付記録!$F$12:$F$211))</f>
        <v/>
      </c>
      <c r="G12" s="41" t="str">
        <f>IF(C12="","",SUMIF(電子証紙_就業日数!$H$8:$H$207,C12,電子証紙_就業日数!$F$8:$F$207))</f>
        <v/>
      </c>
      <c r="H12" s="32" t="str">
        <f t="shared" si="0"/>
        <v/>
      </c>
      <c r="I12" s="34" t="str">
        <f>IF(C12="","",H12*共通情報!$C$15)</f>
        <v/>
      </c>
      <c r="J12" s="35"/>
      <c r="K12" s="31"/>
    </row>
    <row r="13" spans="2:11" ht="24" customHeight="1">
      <c r="B13" s="29">
        <v>6</v>
      </c>
      <c r="C13" s="45"/>
      <c r="D13" s="31"/>
      <c r="E13" s="35"/>
      <c r="F13" s="32" t="str">
        <f>IF(C13="","",SUMIF(紙証紙_貼付記録!$G$12:$G$211,C13,紙証紙_貼付記録!$F$12:$F$211))</f>
        <v/>
      </c>
      <c r="G13" s="41" t="str">
        <f>IF(C13="","",SUMIF(電子証紙_就業日数!$H$8:$H$207,C13,電子証紙_就業日数!$F$8:$F$207))</f>
        <v/>
      </c>
      <c r="H13" s="32" t="str">
        <f t="shared" si="0"/>
        <v/>
      </c>
      <c r="I13" s="34" t="str">
        <f>IF(C13="","",H13*共通情報!$C$15)</f>
        <v/>
      </c>
      <c r="J13" s="35"/>
      <c r="K13" s="31"/>
    </row>
    <row r="14" spans="2:11" ht="24" customHeight="1">
      <c r="B14" s="29">
        <v>7</v>
      </c>
      <c r="C14" s="45"/>
      <c r="D14" s="31"/>
      <c r="E14" s="35"/>
      <c r="F14" s="32" t="str">
        <f>IF(C14="","",SUMIF(紙証紙_貼付記録!$G$12:$G$211,C14,紙証紙_貼付記録!$F$12:$F$211))</f>
        <v/>
      </c>
      <c r="G14" s="41" t="str">
        <f>IF(C14="","",SUMIF(電子証紙_就業日数!$H$8:$H$207,C14,電子証紙_就業日数!$F$8:$F$207))</f>
        <v/>
      </c>
      <c r="H14" s="32" t="str">
        <f t="shared" si="0"/>
        <v/>
      </c>
      <c r="I14" s="34" t="str">
        <f>IF(C14="","",H14*共通情報!$C$15)</f>
        <v/>
      </c>
      <c r="J14" s="35"/>
      <c r="K14" s="31"/>
    </row>
    <row r="15" spans="2:11" ht="24" customHeight="1">
      <c r="B15" s="29">
        <v>8</v>
      </c>
      <c r="C15" s="45"/>
      <c r="D15" s="31"/>
      <c r="E15" s="35"/>
      <c r="F15" s="32" t="str">
        <f>IF(C15="","",SUMIF(紙証紙_貼付記録!$G$12:$G$211,C15,紙証紙_貼付記録!$F$12:$F$211))</f>
        <v/>
      </c>
      <c r="G15" s="41" t="str">
        <f>IF(C15="","",SUMIF(電子証紙_就業日数!$H$8:$H$207,C15,電子証紙_就業日数!$F$8:$F$207))</f>
        <v/>
      </c>
      <c r="H15" s="32" t="str">
        <f t="shared" si="0"/>
        <v/>
      </c>
      <c r="I15" s="34" t="str">
        <f>IF(C15="","",H15*共通情報!$C$15)</f>
        <v/>
      </c>
      <c r="J15" s="35"/>
      <c r="K15" s="31"/>
    </row>
    <row r="16" spans="2:11" ht="24" customHeight="1">
      <c r="B16" s="29">
        <v>9</v>
      </c>
      <c r="C16" s="45"/>
      <c r="D16" s="31"/>
      <c r="E16" s="35"/>
      <c r="F16" s="32" t="str">
        <f>IF(C16="","",SUMIF(紙証紙_貼付記録!$G$12:$G$211,C16,紙証紙_貼付記録!$F$12:$F$211))</f>
        <v/>
      </c>
      <c r="G16" s="41" t="str">
        <f>IF(C16="","",SUMIF(電子証紙_就業日数!$H$8:$H$207,C16,電子証紙_就業日数!$F$8:$F$207))</f>
        <v/>
      </c>
      <c r="H16" s="32" t="str">
        <f t="shared" si="0"/>
        <v/>
      </c>
      <c r="I16" s="34" t="str">
        <f>IF(C16="","",H16*共通情報!$C$15)</f>
        <v/>
      </c>
      <c r="J16" s="35"/>
      <c r="K16" s="31"/>
    </row>
    <row r="17" spans="2:11" ht="24" customHeight="1">
      <c r="B17" s="29">
        <v>10</v>
      </c>
      <c r="C17" s="45"/>
      <c r="D17" s="31"/>
      <c r="E17" s="35"/>
      <c r="F17" s="32" t="str">
        <f>IF(C17="","",SUMIF(紙証紙_貼付記録!$G$12:$G$211,C17,紙証紙_貼付記録!$F$12:$F$211))</f>
        <v/>
      </c>
      <c r="G17" s="41" t="str">
        <f>IF(C17="","",SUMIF(電子証紙_就業日数!$H$8:$H$207,C17,電子証紙_就業日数!$F$8:$F$207))</f>
        <v/>
      </c>
      <c r="H17" s="32" t="str">
        <f t="shared" si="0"/>
        <v/>
      </c>
      <c r="I17" s="34" t="str">
        <f>IF(C17="","",H17*共通情報!$C$15)</f>
        <v/>
      </c>
      <c r="J17" s="35"/>
      <c r="K17" s="31"/>
    </row>
    <row r="18" spans="2:11" ht="24" customHeight="1">
      <c r="B18" s="29">
        <v>11</v>
      </c>
      <c r="C18" s="45"/>
      <c r="D18" s="31"/>
      <c r="E18" s="35"/>
      <c r="F18" s="32" t="str">
        <f>IF(C18="","",SUMIF(紙証紙_貼付記録!$G$12:$G$211,C18,紙証紙_貼付記録!$F$12:$F$211))</f>
        <v/>
      </c>
      <c r="G18" s="41" t="str">
        <f>IF(C18="","",SUMIF(電子証紙_就業日数!$H$8:$H$207,C18,電子証紙_就業日数!$F$8:$F$207))</f>
        <v/>
      </c>
      <c r="H18" s="32" t="str">
        <f t="shared" si="0"/>
        <v/>
      </c>
      <c r="I18" s="34" t="str">
        <f>IF(C18="","",H18*共通情報!$C$15)</f>
        <v/>
      </c>
      <c r="J18" s="35"/>
      <c r="K18" s="31"/>
    </row>
    <row r="19" spans="2:11" ht="24" customHeight="1">
      <c r="B19" s="29">
        <v>12</v>
      </c>
      <c r="C19" s="45"/>
      <c r="D19" s="31"/>
      <c r="E19" s="35"/>
      <c r="F19" s="32" t="str">
        <f>IF(C19="","",SUMIF(紙証紙_貼付記録!$G$12:$G$211,C19,紙証紙_貼付記録!$F$12:$F$211))</f>
        <v/>
      </c>
      <c r="G19" s="41" t="str">
        <f>IF(C19="","",SUMIF(電子証紙_就業日数!$H$8:$H$207,C19,電子証紙_就業日数!$F$8:$F$207))</f>
        <v/>
      </c>
      <c r="H19" s="32" t="str">
        <f t="shared" si="0"/>
        <v/>
      </c>
      <c r="I19" s="34" t="str">
        <f>IF(C19="","",H19*共通情報!$C$15)</f>
        <v/>
      </c>
      <c r="J19" s="35"/>
      <c r="K19" s="31"/>
    </row>
    <row r="20" spans="2:11" ht="24" customHeight="1">
      <c r="B20" s="29">
        <v>13</v>
      </c>
      <c r="C20" s="45"/>
      <c r="D20" s="31"/>
      <c r="E20" s="35"/>
      <c r="F20" s="32" t="str">
        <f>IF(C20="","",SUMIF(紙証紙_貼付記録!$G$12:$G$211,C20,紙証紙_貼付記録!$F$12:$F$211))</f>
        <v/>
      </c>
      <c r="G20" s="41" t="str">
        <f>IF(C20="","",SUMIF(電子証紙_就業日数!$H$8:$H$207,C20,電子証紙_就業日数!$F$8:$F$207))</f>
        <v/>
      </c>
      <c r="H20" s="32" t="str">
        <f t="shared" si="0"/>
        <v/>
      </c>
      <c r="I20" s="34" t="str">
        <f>IF(C20="","",H20*共通情報!$C$15)</f>
        <v/>
      </c>
      <c r="J20" s="35"/>
      <c r="K20" s="31"/>
    </row>
    <row r="21" spans="2:11" ht="24" customHeight="1">
      <c r="B21" s="29">
        <v>14</v>
      </c>
      <c r="C21" s="45"/>
      <c r="D21" s="31"/>
      <c r="E21" s="35"/>
      <c r="F21" s="32" t="str">
        <f>IF(C21="","",SUMIF(紙証紙_貼付記録!$G$12:$G$211,C21,紙証紙_貼付記録!$F$12:$F$211))</f>
        <v/>
      </c>
      <c r="G21" s="41" t="str">
        <f>IF(C21="","",SUMIF(電子証紙_就業日数!$H$8:$H$207,C21,電子証紙_就業日数!$F$8:$F$207))</f>
        <v/>
      </c>
      <c r="H21" s="32" t="str">
        <f t="shared" si="0"/>
        <v/>
      </c>
      <c r="I21" s="34" t="str">
        <f>IF(C21="","",H21*共通情報!$C$15)</f>
        <v/>
      </c>
      <c r="J21" s="35"/>
      <c r="K21" s="31"/>
    </row>
    <row r="22" spans="2:11" ht="24" customHeight="1">
      <c r="B22" s="29">
        <v>15</v>
      </c>
      <c r="C22" s="45"/>
      <c r="D22" s="31"/>
      <c r="E22" s="35"/>
      <c r="F22" s="32" t="str">
        <f>IF(C22="","",SUMIF(紙証紙_貼付記録!$G$12:$G$211,C22,紙証紙_貼付記録!$F$12:$F$211))</f>
        <v/>
      </c>
      <c r="G22" s="41" t="str">
        <f>IF(C22="","",SUMIF(電子証紙_就業日数!$H$8:$H$207,C22,電子証紙_就業日数!$F$8:$F$207))</f>
        <v/>
      </c>
      <c r="H22" s="32" t="str">
        <f t="shared" si="0"/>
        <v/>
      </c>
      <c r="I22" s="34" t="str">
        <f>IF(C22="","",H22*共通情報!$C$15)</f>
        <v/>
      </c>
      <c r="J22" s="35"/>
      <c r="K22" s="31"/>
    </row>
    <row r="23" spans="2:11" ht="24" customHeight="1">
      <c r="B23" s="29">
        <v>16</v>
      </c>
      <c r="C23" s="45"/>
      <c r="D23" s="31"/>
      <c r="E23" s="35"/>
      <c r="F23" s="32" t="str">
        <f>IF(C23="","",SUMIF(紙証紙_貼付記録!$G$12:$G$211,C23,紙証紙_貼付記録!$F$12:$F$211))</f>
        <v/>
      </c>
      <c r="G23" s="41" t="str">
        <f>IF(C23="","",SUMIF(電子証紙_就業日数!$H$8:$H$207,C23,電子証紙_就業日数!$F$8:$F$207))</f>
        <v/>
      </c>
      <c r="H23" s="32" t="str">
        <f t="shared" si="0"/>
        <v/>
      </c>
      <c r="I23" s="34" t="str">
        <f>IF(C23="","",H23*共通情報!$C$15)</f>
        <v/>
      </c>
      <c r="J23" s="35"/>
      <c r="K23" s="31"/>
    </row>
    <row r="24" spans="2:11" ht="24" customHeight="1">
      <c r="B24" s="29">
        <v>17</v>
      </c>
      <c r="C24" s="45"/>
      <c r="D24" s="31"/>
      <c r="E24" s="35"/>
      <c r="F24" s="32" t="str">
        <f>IF(C24="","",SUMIF(紙証紙_貼付記録!$G$12:$G$211,C24,紙証紙_貼付記録!$F$12:$F$211))</f>
        <v/>
      </c>
      <c r="G24" s="41" t="str">
        <f>IF(C24="","",SUMIF(電子証紙_就業日数!$H$8:$H$207,C24,電子証紙_就業日数!$F$8:$F$207))</f>
        <v/>
      </c>
      <c r="H24" s="32" t="str">
        <f t="shared" si="0"/>
        <v/>
      </c>
      <c r="I24" s="34" t="str">
        <f>IF(C24="","",H24*共通情報!$C$15)</f>
        <v/>
      </c>
      <c r="J24" s="35"/>
      <c r="K24" s="31"/>
    </row>
    <row r="25" spans="2:11" ht="24" customHeight="1">
      <c r="B25" s="29">
        <v>18</v>
      </c>
      <c r="C25" s="45"/>
      <c r="D25" s="31"/>
      <c r="E25" s="35"/>
      <c r="F25" s="32" t="str">
        <f>IF(C25="","",SUMIF(紙証紙_貼付記録!$G$12:$G$211,C25,紙証紙_貼付記録!$F$12:$F$211))</f>
        <v/>
      </c>
      <c r="G25" s="41" t="str">
        <f>IF(C25="","",SUMIF(電子証紙_就業日数!$H$8:$H$207,C25,電子証紙_就業日数!$F$8:$F$207))</f>
        <v/>
      </c>
      <c r="H25" s="32" t="str">
        <f t="shared" si="0"/>
        <v/>
      </c>
      <c r="I25" s="34" t="str">
        <f>IF(C25="","",H25*共通情報!$C$15)</f>
        <v/>
      </c>
      <c r="J25" s="35"/>
      <c r="K25" s="31"/>
    </row>
    <row r="26" spans="2:11" ht="24" customHeight="1">
      <c r="B26" s="29">
        <v>19</v>
      </c>
      <c r="C26" s="45"/>
      <c r="D26" s="31"/>
      <c r="E26" s="35"/>
      <c r="F26" s="32" t="str">
        <f>IF(C26="","",SUMIF(紙証紙_貼付記録!$G$12:$G$211,C26,紙証紙_貼付記録!$F$12:$F$211))</f>
        <v/>
      </c>
      <c r="G26" s="41" t="str">
        <f>IF(C26="","",SUMIF(電子証紙_就業日数!$H$8:$H$207,C26,電子証紙_就業日数!$F$8:$F$207))</f>
        <v/>
      </c>
      <c r="H26" s="32" t="str">
        <f t="shared" si="0"/>
        <v/>
      </c>
      <c r="I26" s="34" t="str">
        <f>IF(C26="","",H26*共通情報!$C$15)</f>
        <v/>
      </c>
      <c r="J26" s="35"/>
      <c r="K26" s="31"/>
    </row>
    <row r="27" spans="2:11" ht="24" customHeight="1">
      <c r="B27" s="29">
        <v>20</v>
      </c>
      <c r="C27" s="45"/>
      <c r="D27" s="31"/>
      <c r="E27" s="35"/>
      <c r="F27" s="32" t="str">
        <f>IF(C27="","",SUMIF(紙証紙_貼付記録!$G$12:$G$211,C27,紙証紙_貼付記録!$F$12:$F$211))</f>
        <v/>
      </c>
      <c r="G27" s="41" t="str">
        <f>IF(C27="","",SUMIF(電子証紙_就業日数!$H$8:$H$207,C27,電子証紙_就業日数!$F$8:$F$207))</f>
        <v/>
      </c>
      <c r="H27" s="32" t="str">
        <f t="shared" si="0"/>
        <v/>
      </c>
      <c r="I27" s="34" t="str">
        <f>IF(C27="","",H27*共通情報!$C$15)</f>
        <v/>
      </c>
      <c r="J27" s="35"/>
      <c r="K27" s="31"/>
    </row>
    <row r="28" spans="2:11" ht="24" customHeight="1">
      <c r="B28" s="29">
        <v>21</v>
      </c>
      <c r="C28" s="45"/>
      <c r="D28" s="31"/>
      <c r="E28" s="35"/>
      <c r="F28" s="32" t="str">
        <f>IF(C28="","",SUMIF(紙証紙_貼付記録!$G$12:$G$211,C28,紙証紙_貼付記録!$F$12:$F$211))</f>
        <v/>
      </c>
      <c r="G28" s="41" t="str">
        <f>IF(C28="","",SUMIF(電子証紙_就業日数!$H$8:$H$207,C28,電子証紙_就業日数!$F$8:$F$207))</f>
        <v/>
      </c>
      <c r="H28" s="32" t="str">
        <f t="shared" si="0"/>
        <v/>
      </c>
      <c r="I28" s="34" t="str">
        <f>IF(C28="","",H28*共通情報!$C$15)</f>
        <v/>
      </c>
      <c r="J28" s="35"/>
      <c r="K28" s="31"/>
    </row>
    <row r="29" spans="2:11" ht="24" customHeight="1">
      <c r="B29" s="29">
        <v>22</v>
      </c>
      <c r="C29" s="45"/>
      <c r="D29" s="31"/>
      <c r="E29" s="35"/>
      <c r="F29" s="32" t="str">
        <f>IF(C29="","",SUMIF(紙証紙_貼付記録!$G$12:$G$211,C29,紙証紙_貼付記録!$F$12:$F$211))</f>
        <v/>
      </c>
      <c r="G29" s="41" t="str">
        <f>IF(C29="","",SUMIF(電子証紙_就業日数!$H$8:$H$207,C29,電子証紙_就業日数!$F$8:$F$207))</f>
        <v/>
      </c>
      <c r="H29" s="32" t="str">
        <f t="shared" si="0"/>
        <v/>
      </c>
      <c r="I29" s="34" t="str">
        <f>IF(C29="","",H29*共通情報!$C$15)</f>
        <v/>
      </c>
      <c r="J29" s="35"/>
      <c r="K29" s="31"/>
    </row>
    <row r="30" spans="2:11" ht="24" customHeight="1">
      <c r="B30" s="29">
        <v>23</v>
      </c>
      <c r="C30" s="45"/>
      <c r="D30" s="31"/>
      <c r="E30" s="35"/>
      <c r="F30" s="32" t="str">
        <f>IF(C30="","",SUMIF(紙証紙_貼付記録!$G$12:$G$211,C30,紙証紙_貼付記録!$F$12:$F$211))</f>
        <v/>
      </c>
      <c r="G30" s="41" t="str">
        <f>IF(C30="","",SUMIF(電子証紙_就業日数!$H$8:$H$207,C30,電子証紙_就業日数!$F$8:$F$207))</f>
        <v/>
      </c>
      <c r="H30" s="32" t="str">
        <f t="shared" si="0"/>
        <v/>
      </c>
      <c r="I30" s="34" t="str">
        <f>IF(C30="","",H30*共通情報!$C$15)</f>
        <v/>
      </c>
      <c r="J30" s="35"/>
      <c r="K30" s="31"/>
    </row>
    <row r="31" spans="2:11" ht="24" customHeight="1">
      <c r="B31" s="29">
        <v>24</v>
      </c>
      <c r="C31" s="45"/>
      <c r="D31" s="31"/>
      <c r="E31" s="35"/>
      <c r="F31" s="32" t="str">
        <f>IF(C31="","",SUMIF(紙証紙_貼付記録!$G$12:$G$211,C31,紙証紙_貼付記録!$F$12:$F$211))</f>
        <v/>
      </c>
      <c r="G31" s="41" t="str">
        <f>IF(C31="","",SUMIF(電子証紙_就業日数!$H$8:$H$207,C31,電子証紙_就業日数!$F$8:$F$207))</f>
        <v/>
      </c>
      <c r="H31" s="32" t="str">
        <f t="shared" si="0"/>
        <v/>
      </c>
      <c r="I31" s="34" t="str">
        <f>IF(C31="","",H31*共通情報!$C$15)</f>
        <v/>
      </c>
      <c r="J31" s="35"/>
      <c r="K31" s="31"/>
    </row>
    <row r="32" spans="2:11" ht="24" customHeight="1">
      <c r="B32" s="29">
        <v>25</v>
      </c>
      <c r="C32" s="45"/>
      <c r="D32" s="31"/>
      <c r="E32" s="35"/>
      <c r="F32" s="32" t="str">
        <f>IF(C32="","",SUMIF(紙証紙_貼付記録!$G$12:$G$211,C32,紙証紙_貼付記録!$F$12:$F$211))</f>
        <v/>
      </c>
      <c r="G32" s="41" t="str">
        <f>IF(C32="","",SUMIF(電子証紙_就業日数!$H$8:$H$207,C32,電子証紙_就業日数!$F$8:$F$207))</f>
        <v/>
      </c>
      <c r="H32" s="32" t="str">
        <f t="shared" si="0"/>
        <v/>
      </c>
      <c r="I32" s="34" t="str">
        <f>IF(C32="","",H32*共通情報!$C$15)</f>
        <v/>
      </c>
      <c r="J32" s="35"/>
      <c r="K32" s="31"/>
    </row>
    <row r="33" spans="2:11" ht="24" customHeight="1">
      <c r="B33" s="29">
        <v>26</v>
      </c>
      <c r="C33" s="45"/>
      <c r="D33" s="31"/>
      <c r="E33" s="35"/>
      <c r="F33" s="32" t="str">
        <f>IF(C33="","",SUMIF(紙証紙_貼付記録!$G$12:$G$211,C33,紙証紙_貼付記録!$F$12:$F$211))</f>
        <v/>
      </c>
      <c r="G33" s="41" t="str">
        <f>IF(C33="","",SUMIF(電子証紙_就業日数!$H$8:$H$207,C33,電子証紙_就業日数!$F$8:$F$207))</f>
        <v/>
      </c>
      <c r="H33" s="32" t="str">
        <f t="shared" si="0"/>
        <v/>
      </c>
      <c r="I33" s="34" t="str">
        <f>IF(C33="","",H33*共通情報!$C$15)</f>
        <v/>
      </c>
      <c r="J33" s="35"/>
      <c r="K33" s="31"/>
    </row>
    <row r="34" spans="2:11" ht="24" customHeight="1">
      <c r="B34" s="29">
        <v>27</v>
      </c>
      <c r="C34" s="45"/>
      <c r="D34" s="31"/>
      <c r="E34" s="35"/>
      <c r="F34" s="32" t="str">
        <f>IF(C34="","",SUMIF(紙証紙_貼付記録!$G$12:$G$211,C34,紙証紙_貼付記録!$F$12:$F$211))</f>
        <v/>
      </c>
      <c r="G34" s="41" t="str">
        <f>IF(C34="","",SUMIF(電子証紙_就業日数!$H$8:$H$207,C34,電子証紙_就業日数!$F$8:$F$207))</f>
        <v/>
      </c>
      <c r="H34" s="32" t="str">
        <f t="shared" si="0"/>
        <v/>
      </c>
      <c r="I34" s="34" t="str">
        <f>IF(C34="","",H34*共通情報!$C$15)</f>
        <v/>
      </c>
      <c r="J34" s="35"/>
      <c r="K34" s="31"/>
    </row>
    <row r="35" spans="2:11" ht="24" customHeight="1">
      <c r="B35" s="29">
        <v>28</v>
      </c>
      <c r="C35" s="45"/>
      <c r="D35" s="31"/>
      <c r="E35" s="35"/>
      <c r="F35" s="32" t="str">
        <f>IF(C35="","",SUMIF(紙証紙_貼付記録!$G$12:$G$211,C35,紙証紙_貼付記録!$F$12:$F$211))</f>
        <v/>
      </c>
      <c r="G35" s="41" t="str">
        <f>IF(C35="","",SUMIF(電子証紙_就業日数!$H$8:$H$207,C35,電子証紙_就業日数!$F$8:$F$207))</f>
        <v/>
      </c>
      <c r="H35" s="32" t="str">
        <f t="shared" si="0"/>
        <v/>
      </c>
      <c r="I35" s="34" t="str">
        <f>IF(C35="","",H35*共通情報!$C$15)</f>
        <v/>
      </c>
      <c r="J35" s="35"/>
      <c r="K35" s="31"/>
    </row>
    <row r="36" spans="2:11" ht="24" customHeight="1">
      <c r="B36" s="29">
        <v>29</v>
      </c>
      <c r="C36" s="45"/>
      <c r="D36" s="31"/>
      <c r="E36" s="35"/>
      <c r="F36" s="32" t="str">
        <f>IF(C36="","",SUMIF(紙証紙_貼付記録!$G$12:$G$211,C36,紙証紙_貼付記録!$F$12:$F$211))</f>
        <v/>
      </c>
      <c r="G36" s="41" t="str">
        <f>IF(C36="","",SUMIF(電子証紙_就業日数!$H$8:$H$207,C36,電子証紙_就業日数!$F$8:$F$207))</f>
        <v/>
      </c>
      <c r="H36" s="32" t="str">
        <f t="shared" si="0"/>
        <v/>
      </c>
      <c r="I36" s="34" t="str">
        <f>IF(C36="","",H36*共通情報!$C$15)</f>
        <v/>
      </c>
      <c r="J36" s="35"/>
      <c r="K36" s="31"/>
    </row>
    <row r="37" spans="2:11" ht="24" customHeight="1">
      <c r="B37" s="29">
        <v>30</v>
      </c>
      <c r="C37" s="45"/>
      <c r="D37" s="31"/>
      <c r="E37" s="35"/>
      <c r="F37" s="32" t="str">
        <f>IF(C37="","",SUMIF(紙証紙_貼付記録!$G$12:$G$211,C37,紙証紙_貼付記録!$F$12:$F$211))</f>
        <v/>
      </c>
      <c r="G37" s="41" t="str">
        <f>IF(C37="","",SUMIF(電子証紙_就業日数!$H$8:$H$207,C37,電子証紙_就業日数!$F$8:$F$207))</f>
        <v/>
      </c>
      <c r="H37" s="32" t="str">
        <f t="shared" si="0"/>
        <v/>
      </c>
      <c r="I37" s="34" t="str">
        <f>IF(C37="","",H37*共通情報!$C$15)</f>
        <v/>
      </c>
      <c r="J37" s="35"/>
      <c r="K37" s="31"/>
    </row>
    <row r="39" spans="2:11" ht="27.75" customHeight="1">
      <c r="B39" s="64" t="s">
        <v>133</v>
      </c>
      <c r="C39" s="64"/>
      <c r="D39" s="64"/>
      <c r="E39" s="64"/>
      <c r="F39" s="37">
        <f>SUM(F8:F37)</f>
        <v>0</v>
      </c>
      <c r="G39" s="46">
        <f>SUM(G8:G37)</f>
        <v>0</v>
      </c>
      <c r="H39" s="37">
        <f>SUM(H8:H37)</f>
        <v>0</v>
      </c>
      <c r="I39" s="39">
        <f>SUM(I8:I37)</f>
        <v>0</v>
      </c>
      <c r="J39" s="38"/>
      <c r="K39" s="38"/>
    </row>
    <row r="41" spans="2:11">
      <c r="B41" s="1" t="s">
        <v>117</v>
      </c>
      <c r="C41" s="1"/>
      <c r="D41" s="1"/>
      <c r="E41" s="1"/>
      <c r="F41" s="1"/>
      <c r="G41" s="1"/>
      <c r="H41" s="1"/>
      <c r="I41" s="1"/>
      <c r="J41" s="1"/>
      <c r="K41" s="1"/>
    </row>
  </sheetData>
  <mergeCells count="4">
    <mergeCell ref="B2:F2"/>
    <mergeCell ref="B5:K5"/>
    <mergeCell ref="B39:E39"/>
    <mergeCell ref="B41:K41"/>
  </mergeCells>
  <phoneticPr fontId="39"/>
  <conditionalFormatting sqref="J8:J37">
    <cfRule type="cellIs" dxfId="10" priority="2" operator="equal">
      <formula>"提出済"</formula>
    </cfRule>
    <cfRule type="cellIs" dxfId="9" priority="3" operator="equal">
      <formula>"未提出"</formula>
    </cfRule>
    <cfRule type="cellIs" dxfId="8" priority="4" operator="equal">
      <formula>"確認待ち"</formula>
    </cfRule>
  </conditionalFormatting>
  <dataValidations count="1">
    <dataValidation type="list" allowBlank="1" sqref="J8:J37" xr:uid="{00000000-0002-0000-0500-000000000000}">
      <formula1>"未提出,提出済,確認待ち"</formula1>
      <formula2>0</formula2>
    </dataValidation>
  </dataValidations>
  <pageMargins left="0.3" right="0.3" top="0.4" bottom="0.4" header="0.511811023622047" footer="0.511811023622047"/>
  <pageSetup paperSize="9"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J61"/>
  <sheetViews>
    <sheetView showGridLines="0" topLeftCell="A21" zoomScaleNormal="100" workbookViewId="0"/>
  </sheetViews>
  <sheetFormatPr defaultColWidth="8.7109375" defaultRowHeight="15"/>
  <cols>
    <col min="1" max="1" width="2" customWidth="1"/>
    <col min="2" max="2" width="5" customWidth="1"/>
    <col min="3" max="3" width="12" customWidth="1"/>
    <col min="4" max="4" width="11" customWidth="1"/>
    <col min="5" max="5" width="24" customWidth="1"/>
    <col min="6" max="6" width="12" customWidth="1"/>
    <col min="7" max="7" width="14" customWidth="1"/>
    <col min="8" max="8" width="22" customWidth="1"/>
    <col min="9" max="9" width="14" customWidth="1"/>
    <col min="10" max="10" width="18" customWidth="1"/>
    <col min="11" max="11" width="4" customWidth="1"/>
  </cols>
  <sheetData>
    <row r="2" spans="2:10" ht="31.5" customHeight="1">
      <c r="B2" s="14" t="s">
        <v>163</v>
      </c>
      <c r="C2" s="14"/>
      <c r="D2" s="14"/>
      <c r="E2" s="14"/>
      <c r="F2" s="14"/>
      <c r="J2" s="21" t="s">
        <v>104</v>
      </c>
    </row>
    <row r="3" spans="2:10" ht="3.75" customHeight="1">
      <c r="B3" s="16"/>
      <c r="C3" s="16"/>
      <c r="D3" s="16"/>
      <c r="E3" s="16"/>
      <c r="F3" s="16"/>
      <c r="G3" s="16"/>
      <c r="H3" s="16"/>
      <c r="I3" s="16"/>
      <c r="J3" s="16"/>
    </row>
    <row r="4" spans="2:10" ht="6" customHeight="1"/>
    <row r="5" spans="2:10" ht="21.75" customHeight="1">
      <c r="B5" s="63" t="s">
        <v>164</v>
      </c>
      <c r="C5" s="63"/>
      <c r="D5" s="63"/>
      <c r="E5" s="63"/>
      <c r="F5" s="63"/>
      <c r="G5" s="63"/>
      <c r="H5" s="63"/>
      <c r="I5" s="63"/>
      <c r="J5" s="63"/>
    </row>
    <row r="6" spans="2:10" ht="7.5" customHeight="1"/>
    <row r="7" spans="2:10" ht="31.5" customHeight="1">
      <c r="B7" s="27" t="s">
        <v>124</v>
      </c>
      <c r="C7" s="28" t="s">
        <v>165</v>
      </c>
      <c r="D7" s="28" t="s">
        <v>166</v>
      </c>
      <c r="E7" s="28" t="s">
        <v>167</v>
      </c>
      <c r="F7" s="28" t="s">
        <v>143</v>
      </c>
      <c r="G7" s="28" t="s">
        <v>153</v>
      </c>
      <c r="H7" s="28" t="s">
        <v>168</v>
      </c>
      <c r="I7" s="28" t="s">
        <v>147</v>
      </c>
      <c r="J7" s="28" t="s">
        <v>132</v>
      </c>
    </row>
    <row r="8" spans="2:10" ht="21.75" customHeight="1">
      <c r="B8" s="29">
        <v>1</v>
      </c>
      <c r="C8" s="30"/>
      <c r="D8" s="40"/>
      <c r="E8" s="31"/>
      <c r="F8" s="32"/>
      <c r="G8" s="44" t="str">
        <f>IF(F8="","",F8*共通情報!$C$15)</f>
        <v/>
      </c>
      <c r="H8" s="31"/>
      <c r="I8" s="35"/>
      <c r="J8" s="31"/>
    </row>
    <row r="9" spans="2:10" ht="21.75" customHeight="1">
      <c r="B9" s="29">
        <v>2</v>
      </c>
      <c r="C9" s="30"/>
      <c r="D9" s="40"/>
      <c r="E9" s="31"/>
      <c r="F9" s="32"/>
      <c r="G9" s="44" t="str">
        <f>IF(F9="","",F9*共通情報!$C$15)</f>
        <v/>
      </c>
      <c r="H9" s="31"/>
      <c r="I9" s="35"/>
      <c r="J9" s="31"/>
    </row>
    <row r="10" spans="2:10" ht="21.75" customHeight="1">
      <c r="B10" s="29">
        <v>3</v>
      </c>
      <c r="C10" s="30"/>
      <c r="D10" s="40"/>
      <c r="E10" s="31"/>
      <c r="F10" s="32"/>
      <c r="G10" s="44" t="str">
        <f>IF(F10="","",F10*共通情報!$C$15)</f>
        <v/>
      </c>
      <c r="H10" s="31"/>
      <c r="I10" s="35"/>
      <c r="J10" s="31"/>
    </row>
    <row r="11" spans="2:10" ht="21.75" customHeight="1">
      <c r="B11" s="29">
        <v>4</v>
      </c>
      <c r="C11" s="30"/>
      <c r="D11" s="40"/>
      <c r="E11" s="31"/>
      <c r="F11" s="32"/>
      <c r="G11" s="44" t="str">
        <f>IF(F11="","",F11*共通情報!$C$15)</f>
        <v/>
      </c>
      <c r="H11" s="31"/>
      <c r="I11" s="35"/>
      <c r="J11" s="31"/>
    </row>
    <row r="12" spans="2:10" ht="21.75" customHeight="1">
      <c r="B12" s="29">
        <v>5</v>
      </c>
      <c r="C12" s="30"/>
      <c r="D12" s="40"/>
      <c r="E12" s="31"/>
      <c r="F12" s="32"/>
      <c r="G12" s="44" t="str">
        <f>IF(F12="","",F12*共通情報!$C$15)</f>
        <v/>
      </c>
      <c r="H12" s="31"/>
      <c r="I12" s="35"/>
      <c r="J12" s="31"/>
    </row>
    <row r="13" spans="2:10" ht="21.75" customHeight="1">
      <c r="B13" s="29">
        <v>6</v>
      </c>
      <c r="C13" s="30"/>
      <c r="D13" s="40"/>
      <c r="E13" s="31"/>
      <c r="F13" s="32"/>
      <c r="G13" s="44" t="str">
        <f>IF(F13="","",F13*共通情報!$C$15)</f>
        <v/>
      </c>
      <c r="H13" s="31"/>
      <c r="I13" s="35"/>
      <c r="J13" s="31"/>
    </row>
    <row r="14" spans="2:10" ht="21.75" customHeight="1">
      <c r="B14" s="29">
        <v>7</v>
      </c>
      <c r="C14" s="30"/>
      <c r="D14" s="40"/>
      <c r="E14" s="31"/>
      <c r="F14" s="32"/>
      <c r="G14" s="44" t="str">
        <f>IF(F14="","",F14*共通情報!$C$15)</f>
        <v/>
      </c>
      <c r="H14" s="31"/>
      <c r="I14" s="35"/>
      <c r="J14" s="31"/>
    </row>
    <row r="15" spans="2:10" ht="21.75" customHeight="1">
      <c r="B15" s="29">
        <v>8</v>
      </c>
      <c r="C15" s="30"/>
      <c r="D15" s="40"/>
      <c r="E15" s="31"/>
      <c r="F15" s="32"/>
      <c r="G15" s="44" t="str">
        <f>IF(F15="","",F15*共通情報!$C$15)</f>
        <v/>
      </c>
      <c r="H15" s="31"/>
      <c r="I15" s="35"/>
      <c r="J15" s="31"/>
    </row>
    <row r="16" spans="2:10" ht="21.75" customHeight="1">
      <c r="B16" s="29">
        <v>9</v>
      </c>
      <c r="C16" s="30"/>
      <c r="D16" s="40"/>
      <c r="E16" s="31"/>
      <c r="F16" s="32"/>
      <c r="G16" s="44" t="str">
        <f>IF(F16="","",F16*共通情報!$C$15)</f>
        <v/>
      </c>
      <c r="H16" s="31"/>
      <c r="I16" s="35"/>
      <c r="J16" s="31"/>
    </row>
    <row r="17" spans="2:10" ht="21.75" customHeight="1">
      <c r="B17" s="29">
        <v>10</v>
      </c>
      <c r="C17" s="30"/>
      <c r="D17" s="40"/>
      <c r="E17" s="31"/>
      <c r="F17" s="32"/>
      <c r="G17" s="44" t="str">
        <f>IF(F17="","",F17*共通情報!$C$15)</f>
        <v/>
      </c>
      <c r="H17" s="31"/>
      <c r="I17" s="35"/>
      <c r="J17" s="31"/>
    </row>
    <row r="18" spans="2:10" ht="21.75" customHeight="1">
      <c r="B18" s="29">
        <v>11</v>
      </c>
      <c r="C18" s="30"/>
      <c r="D18" s="40"/>
      <c r="E18" s="31"/>
      <c r="F18" s="32"/>
      <c r="G18" s="44" t="str">
        <f>IF(F18="","",F18*共通情報!$C$15)</f>
        <v/>
      </c>
      <c r="H18" s="31"/>
      <c r="I18" s="35"/>
      <c r="J18" s="31"/>
    </row>
    <row r="19" spans="2:10" ht="21.75" customHeight="1">
      <c r="B19" s="29">
        <v>12</v>
      </c>
      <c r="C19" s="30"/>
      <c r="D19" s="40"/>
      <c r="E19" s="31"/>
      <c r="F19" s="32"/>
      <c r="G19" s="44" t="str">
        <f>IF(F19="","",F19*共通情報!$C$15)</f>
        <v/>
      </c>
      <c r="H19" s="31"/>
      <c r="I19" s="35"/>
      <c r="J19" s="31"/>
    </row>
    <row r="20" spans="2:10" ht="21.75" customHeight="1">
      <c r="B20" s="29">
        <v>13</v>
      </c>
      <c r="C20" s="30"/>
      <c r="D20" s="40"/>
      <c r="E20" s="31"/>
      <c r="F20" s="32"/>
      <c r="G20" s="44" t="str">
        <f>IF(F20="","",F20*共通情報!$C$15)</f>
        <v/>
      </c>
      <c r="H20" s="31"/>
      <c r="I20" s="35"/>
      <c r="J20" s="31"/>
    </row>
    <row r="21" spans="2:10" ht="21.75" customHeight="1">
      <c r="B21" s="29">
        <v>14</v>
      </c>
      <c r="C21" s="30"/>
      <c r="D21" s="40"/>
      <c r="E21" s="31"/>
      <c r="F21" s="32"/>
      <c r="G21" s="44" t="str">
        <f>IF(F21="","",F21*共通情報!$C$15)</f>
        <v/>
      </c>
      <c r="H21" s="31"/>
      <c r="I21" s="35"/>
      <c r="J21" s="31"/>
    </row>
    <row r="22" spans="2:10" ht="21.75" customHeight="1">
      <c r="B22" s="29">
        <v>15</v>
      </c>
      <c r="C22" s="30"/>
      <c r="D22" s="40"/>
      <c r="E22" s="31"/>
      <c r="F22" s="32"/>
      <c r="G22" s="44" t="str">
        <f>IF(F22="","",F22*共通情報!$C$15)</f>
        <v/>
      </c>
      <c r="H22" s="31"/>
      <c r="I22" s="35"/>
      <c r="J22" s="31"/>
    </row>
    <row r="23" spans="2:10" ht="21.75" customHeight="1">
      <c r="B23" s="29">
        <v>16</v>
      </c>
      <c r="C23" s="30"/>
      <c r="D23" s="40"/>
      <c r="E23" s="31"/>
      <c r="F23" s="32"/>
      <c r="G23" s="44" t="str">
        <f>IF(F23="","",F23*共通情報!$C$15)</f>
        <v/>
      </c>
      <c r="H23" s="31"/>
      <c r="I23" s="35"/>
      <c r="J23" s="31"/>
    </row>
    <row r="24" spans="2:10" ht="21.75" customHeight="1">
      <c r="B24" s="29">
        <v>17</v>
      </c>
      <c r="C24" s="30"/>
      <c r="D24" s="40"/>
      <c r="E24" s="31"/>
      <c r="F24" s="32"/>
      <c r="G24" s="44" t="str">
        <f>IF(F24="","",F24*共通情報!$C$15)</f>
        <v/>
      </c>
      <c r="H24" s="31"/>
      <c r="I24" s="35"/>
      <c r="J24" s="31"/>
    </row>
    <row r="25" spans="2:10" ht="21.75" customHeight="1">
      <c r="B25" s="29">
        <v>18</v>
      </c>
      <c r="C25" s="30"/>
      <c r="D25" s="40"/>
      <c r="E25" s="31"/>
      <c r="F25" s="32"/>
      <c r="G25" s="44" t="str">
        <f>IF(F25="","",F25*共通情報!$C$15)</f>
        <v/>
      </c>
      <c r="H25" s="31"/>
      <c r="I25" s="35"/>
      <c r="J25" s="31"/>
    </row>
    <row r="26" spans="2:10" ht="21.75" customHeight="1">
      <c r="B26" s="29">
        <v>19</v>
      </c>
      <c r="C26" s="30"/>
      <c r="D26" s="40"/>
      <c r="E26" s="31"/>
      <c r="F26" s="32"/>
      <c r="G26" s="44" t="str">
        <f>IF(F26="","",F26*共通情報!$C$15)</f>
        <v/>
      </c>
      <c r="H26" s="31"/>
      <c r="I26" s="35"/>
      <c r="J26" s="31"/>
    </row>
    <row r="27" spans="2:10" ht="21.75" customHeight="1">
      <c r="B27" s="29">
        <v>20</v>
      </c>
      <c r="C27" s="30"/>
      <c r="D27" s="40"/>
      <c r="E27" s="31"/>
      <c r="F27" s="32"/>
      <c r="G27" s="44" t="str">
        <f>IF(F27="","",F27*共通情報!$C$15)</f>
        <v/>
      </c>
      <c r="H27" s="31"/>
      <c r="I27" s="35"/>
      <c r="J27" s="31"/>
    </row>
    <row r="28" spans="2:10" ht="21.75" customHeight="1">
      <c r="B28" s="29">
        <v>21</v>
      </c>
      <c r="C28" s="30"/>
      <c r="D28" s="40"/>
      <c r="E28" s="31"/>
      <c r="F28" s="32"/>
      <c r="G28" s="44" t="str">
        <f>IF(F28="","",F28*共通情報!$C$15)</f>
        <v/>
      </c>
      <c r="H28" s="31"/>
      <c r="I28" s="35"/>
      <c r="J28" s="31"/>
    </row>
    <row r="29" spans="2:10" ht="21.75" customHeight="1">
      <c r="B29" s="29">
        <v>22</v>
      </c>
      <c r="C29" s="30"/>
      <c r="D29" s="40"/>
      <c r="E29" s="31"/>
      <c r="F29" s="32"/>
      <c r="G29" s="44" t="str">
        <f>IF(F29="","",F29*共通情報!$C$15)</f>
        <v/>
      </c>
      <c r="H29" s="31"/>
      <c r="I29" s="35"/>
      <c r="J29" s="31"/>
    </row>
    <row r="30" spans="2:10" ht="21.75" customHeight="1">
      <c r="B30" s="29">
        <v>23</v>
      </c>
      <c r="C30" s="30"/>
      <c r="D30" s="40"/>
      <c r="E30" s="31"/>
      <c r="F30" s="32"/>
      <c r="G30" s="44" t="str">
        <f>IF(F30="","",F30*共通情報!$C$15)</f>
        <v/>
      </c>
      <c r="H30" s="31"/>
      <c r="I30" s="35"/>
      <c r="J30" s="31"/>
    </row>
    <row r="31" spans="2:10" ht="21.75" customHeight="1">
      <c r="B31" s="29">
        <v>24</v>
      </c>
      <c r="C31" s="30"/>
      <c r="D31" s="40"/>
      <c r="E31" s="31"/>
      <c r="F31" s="32"/>
      <c r="G31" s="44" t="str">
        <f>IF(F31="","",F31*共通情報!$C$15)</f>
        <v/>
      </c>
      <c r="H31" s="31"/>
      <c r="I31" s="35"/>
      <c r="J31" s="31"/>
    </row>
    <row r="32" spans="2:10" ht="21.75" customHeight="1">
      <c r="B32" s="29">
        <v>25</v>
      </c>
      <c r="C32" s="30"/>
      <c r="D32" s="40"/>
      <c r="E32" s="31"/>
      <c r="F32" s="32"/>
      <c r="G32" s="44" t="str">
        <f>IF(F32="","",F32*共通情報!$C$15)</f>
        <v/>
      </c>
      <c r="H32" s="31"/>
      <c r="I32" s="35"/>
      <c r="J32" s="31"/>
    </row>
    <row r="33" spans="2:10" ht="21.75" customHeight="1">
      <c r="B33" s="29">
        <v>26</v>
      </c>
      <c r="C33" s="30"/>
      <c r="D33" s="40"/>
      <c r="E33" s="31"/>
      <c r="F33" s="32"/>
      <c r="G33" s="44" t="str">
        <f>IF(F33="","",F33*共通情報!$C$15)</f>
        <v/>
      </c>
      <c r="H33" s="31"/>
      <c r="I33" s="35"/>
      <c r="J33" s="31"/>
    </row>
    <row r="34" spans="2:10" ht="21.75" customHeight="1">
      <c r="B34" s="29">
        <v>27</v>
      </c>
      <c r="C34" s="30"/>
      <c r="D34" s="40"/>
      <c r="E34" s="31"/>
      <c r="F34" s="32"/>
      <c r="G34" s="44" t="str">
        <f>IF(F34="","",F34*共通情報!$C$15)</f>
        <v/>
      </c>
      <c r="H34" s="31"/>
      <c r="I34" s="35"/>
      <c r="J34" s="31"/>
    </row>
    <row r="35" spans="2:10" ht="21.75" customHeight="1">
      <c r="B35" s="29">
        <v>28</v>
      </c>
      <c r="C35" s="30"/>
      <c r="D35" s="40"/>
      <c r="E35" s="31"/>
      <c r="F35" s="32"/>
      <c r="G35" s="44" t="str">
        <f>IF(F35="","",F35*共通情報!$C$15)</f>
        <v/>
      </c>
      <c r="H35" s="31"/>
      <c r="I35" s="35"/>
      <c r="J35" s="31"/>
    </row>
    <row r="36" spans="2:10" ht="21.75" customHeight="1">
      <c r="B36" s="29">
        <v>29</v>
      </c>
      <c r="C36" s="30"/>
      <c r="D36" s="40"/>
      <c r="E36" s="31"/>
      <c r="F36" s="32"/>
      <c r="G36" s="44" t="str">
        <f>IF(F36="","",F36*共通情報!$C$15)</f>
        <v/>
      </c>
      <c r="H36" s="31"/>
      <c r="I36" s="35"/>
      <c r="J36" s="31"/>
    </row>
    <row r="37" spans="2:10" ht="21.75" customHeight="1">
      <c r="B37" s="29">
        <v>30</v>
      </c>
      <c r="C37" s="30"/>
      <c r="D37" s="40"/>
      <c r="E37" s="31"/>
      <c r="F37" s="32"/>
      <c r="G37" s="44" t="str">
        <f>IF(F37="","",F37*共通情報!$C$15)</f>
        <v/>
      </c>
      <c r="H37" s="31"/>
      <c r="I37" s="35"/>
      <c r="J37" s="31"/>
    </row>
    <row r="38" spans="2:10" ht="21.75" customHeight="1">
      <c r="B38" s="29">
        <v>31</v>
      </c>
      <c r="C38" s="30"/>
      <c r="D38" s="40"/>
      <c r="E38" s="31"/>
      <c r="F38" s="32"/>
      <c r="G38" s="44" t="str">
        <f>IF(F38="","",F38*共通情報!$C$15)</f>
        <v/>
      </c>
      <c r="H38" s="31"/>
      <c r="I38" s="35"/>
      <c r="J38" s="31"/>
    </row>
    <row r="39" spans="2:10" ht="21.75" customHeight="1">
      <c r="B39" s="29">
        <v>32</v>
      </c>
      <c r="C39" s="30"/>
      <c r="D39" s="40"/>
      <c r="E39" s="31"/>
      <c r="F39" s="32"/>
      <c r="G39" s="44" t="str">
        <f>IF(F39="","",F39*共通情報!$C$15)</f>
        <v/>
      </c>
      <c r="H39" s="31"/>
      <c r="I39" s="35"/>
      <c r="J39" s="31"/>
    </row>
    <row r="40" spans="2:10" ht="21.75" customHeight="1">
      <c r="B40" s="29">
        <v>33</v>
      </c>
      <c r="C40" s="30"/>
      <c r="D40" s="40"/>
      <c r="E40" s="31"/>
      <c r="F40" s="32"/>
      <c r="G40" s="44" t="str">
        <f>IF(F40="","",F40*共通情報!$C$15)</f>
        <v/>
      </c>
      <c r="H40" s="31"/>
      <c r="I40" s="35"/>
      <c r="J40" s="31"/>
    </row>
    <row r="41" spans="2:10" ht="21.75" customHeight="1">
      <c r="B41" s="29">
        <v>34</v>
      </c>
      <c r="C41" s="30"/>
      <c r="D41" s="40"/>
      <c r="E41" s="31"/>
      <c r="F41" s="32"/>
      <c r="G41" s="44" t="str">
        <f>IF(F41="","",F41*共通情報!$C$15)</f>
        <v/>
      </c>
      <c r="H41" s="31"/>
      <c r="I41" s="35"/>
      <c r="J41" s="31"/>
    </row>
    <row r="42" spans="2:10" ht="21.75" customHeight="1">
      <c r="B42" s="29">
        <v>35</v>
      </c>
      <c r="C42" s="30"/>
      <c r="D42" s="40"/>
      <c r="E42" s="31"/>
      <c r="F42" s="32"/>
      <c r="G42" s="44" t="str">
        <f>IF(F42="","",F42*共通情報!$C$15)</f>
        <v/>
      </c>
      <c r="H42" s="31"/>
      <c r="I42" s="35"/>
      <c r="J42" s="31"/>
    </row>
    <row r="43" spans="2:10" ht="21.75" customHeight="1">
      <c r="B43" s="29">
        <v>36</v>
      </c>
      <c r="C43" s="30"/>
      <c r="D43" s="40"/>
      <c r="E43" s="31"/>
      <c r="F43" s="32"/>
      <c r="G43" s="44" t="str">
        <f>IF(F43="","",F43*共通情報!$C$15)</f>
        <v/>
      </c>
      <c r="H43" s="31"/>
      <c r="I43" s="35"/>
      <c r="J43" s="31"/>
    </row>
    <row r="44" spans="2:10" ht="21.75" customHeight="1">
      <c r="B44" s="29">
        <v>37</v>
      </c>
      <c r="C44" s="30"/>
      <c r="D44" s="40"/>
      <c r="E44" s="31"/>
      <c r="F44" s="32"/>
      <c r="G44" s="44" t="str">
        <f>IF(F44="","",F44*共通情報!$C$15)</f>
        <v/>
      </c>
      <c r="H44" s="31"/>
      <c r="I44" s="35"/>
      <c r="J44" s="31"/>
    </row>
    <row r="45" spans="2:10" ht="21.75" customHeight="1">
      <c r="B45" s="29">
        <v>38</v>
      </c>
      <c r="C45" s="30"/>
      <c r="D45" s="40"/>
      <c r="E45" s="31"/>
      <c r="F45" s="32"/>
      <c r="G45" s="44" t="str">
        <f>IF(F45="","",F45*共通情報!$C$15)</f>
        <v/>
      </c>
      <c r="H45" s="31"/>
      <c r="I45" s="35"/>
      <c r="J45" s="31"/>
    </row>
    <row r="46" spans="2:10" ht="21.75" customHeight="1">
      <c r="B46" s="29">
        <v>39</v>
      </c>
      <c r="C46" s="30"/>
      <c r="D46" s="40"/>
      <c r="E46" s="31"/>
      <c r="F46" s="32"/>
      <c r="G46" s="44" t="str">
        <f>IF(F46="","",F46*共通情報!$C$15)</f>
        <v/>
      </c>
      <c r="H46" s="31"/>
      <c r="I46" s="35"/>
      <c r="J46" s="31"/>
    </row>
    <row r="47" spans="2:10" ht="21.75" customHeight="1">
      <c r="B47" s="29">
        <v>40</v>
      </c>
      <c r="C47" s="30"/>
      <c r="D47" s="40"/>
      <c r="E47" s="31"/>
      <c r="F47" s="32"/>
      <c r="G47" s="44" t="str">
        <f>IF(F47="","",F47*共通情報!$C$15)</f>
        <v/>
      </c>
      <c r="H47" s="31"/>
      <c r="I47" s="35"/>
      <c r="J47" s="31"/>
    </row>
    <row r="48" spans="2:10" ht="21.75" customHeight="1">
      <c r="B48" s="29">
        <v>41</v>
      </c>
      <c r="C48" s="30"/>
      <c r="D48" s="40"/>
      <c r="E48" s="31"/>
      <c r="F48" s="32"/>
      <c r="G48" s="44" t="str">
        <f>IF(F48="","",F48*共通情報!$C$15)</f>
        <v/>
      </c>
      <c r="H48" s="31"/>
      <c r="I48" s="35"/>
      <c r="J48" s="31"/>
    </row>
    <row r="49" spans="2:10" ht="21.75" customHeight="1">
      <c r="B49" s="29">
        <v>42</v>
      </c>
      <c r="C49" s="30"/>
      <c r="D49" s="40"/>
      <c r="E49" s="31"/>
      <c r="F49" s="32"/>
      <c r="G49" s="44" t="str">
        <f>IF(F49="","",F49*共通情報!$C$15)</f>
        <v/>
      </c>
      <c r="H49" s="31"/>
      <c r="I49" s="35"/>
      <c r="J49" s="31"/>
    </row>
    <row r="50" spans="2:10" ht="21.75" customHeight="1">
      <c r="B50" s="29">
        <v>43</v>
      </c>
      <c r="C50" s="30"/>
      <c r="D50" s="40"/>
      <c r="E50" s="31"/>
      <c r="F50" s="32"/>
      <c r="G50" s="44" t="str">
        <f>IF(F50="","",F50*共通情報!$C$15)</f>
        <v/>
      </c>
      <c r="H50" s="31"/>
      <c r="I50" s="35"/>
      <c r="J50" s="31"/>
    </row>
    <row r="51" spans="2:10" ht="21.75" customHeight="1">
      <c r="B51" s="29">
        <v>44</v>
      </c>
      <c r="C51" s="30"/>
      <c r="D51" s="40"/>
      <c r="E51" s="31"/>
      <c r="F51" s="32"/>
      <c r="G51" s="44" t="str">
        <f>IF(F51="","",F51*共通情報!$C$15)</f>
        <v/>
      </c>
      <c r="H51" s="31"/>
      <c r="I51" s="35"/>
      <c r="J51" s="31"/>
    </row>
    <row r="52" spans="2:10" ht="21.75" customHeight="1">
      <c r="B52" s="29">
        <v>45</v>
      </c>
      <c r="C52" s="30"/>
      <c r="D52" s="40"/>
      <c r="E52" s="31"/>
      <c r="F52" s="32"/>
      <c r="G52" s="44" t="str">
        <f>IF(F52="","",F52*共通情報!$C$15)</f>
        <v/>
      </c>
      <c r="H52" s="31"/>
      <c r="I52" s="35"/>
      <c r="J52" s="31"/>
    </row>
    <row r="53" spans="2:10" ht="21.75" customHeight="1">
      <c r="B53" s="29">
        <v>46</v>
      </c>
      <c r="C53" s="30"/>
      <c r="D53" s="40"/>
      <c r="E53" s="31"/>
      <c r="F53" s="32"/>
      <c r="G53" s="44" t="str">
        <f>IF(F53="","",F53*共通情報!$C$15)</f>
        <v/>
      </c>
      <c r="H53" s="31"/>
      <c r="I53" s="35"/>
      <c r="J53" s="31"/>
    </row>
    <row r="54" spans="2:10" ht="21.75" customHeight="1">
      <c r="B54" s="29">
        <v>47</v>
      </c>
      <c r="C54" s="30"/>
      <c r="D54" s="40"/>
      <c r="E54" s="31"/>
      <c r="F54" s="32"/>
      <c r="G54" s="44" t="str">
        <f>IF(F54="","",F54*共通情報!$C$15)</f>
        <v/>
      </c>
      <c r="H54" s="31"/>
      <c r="I54" s="35"/>
      <c r="J54" s="31"/>
    </row>
    <row r="55" spans="2:10" ht="21.75" customHeight="1">
      <c r="B55" s="29">
        <v>48</v>
      </c>
      <c r="C55" s="30"/>
      <c r="D55" s="40"/>
      <c r="E55" s="31"/>
      <c r="F55" s="32"/>
      <c r="G55" s="44" t="str">
        <f>IF(F55="","",F55*共通情報!$C$15)</f>
        <v/>
      </c>
      <c r="H55" s="31"/>
      <c r="I55" s="35"/>
      <c r="J55" s="31"/>
    </row>
    <row r="56" spans="2:10" ht="21.75" customHeight="1">
      <c r="B56" s="29">
        <v>49</v>
      </c>
      <c r="C56" s="30"/>
      <c r="D56" s="40"/>
      <c r="E56" s="31"/>
      <c r="F56" s="32"/>
      <c r="G56" s="44" t="str">
        <f>IF(F56="","",F56*共通情報!$C$15)</f>
        <v/>
      </c>
      <c r="H56" s="31"/>
      <c r="I56" s="35"/>
      <c r="J56" s="31"/>
    </row>
    <row r="57" spans="2:10" ht="21.75" customHeight="1">
      <c r="B57" s="29">
        <v>50</v>
      </c>
      <c r="C57" s="30"/>
      <c r="D57" s="40"/>
      <c r="E57" s="31"/>
      <c r="F57" s="32"/>
      <c r="G57" s="44" t="str">
        <f>IF(F57="","",F57*共通情報!$C$15)</f>
        <v/>
      </c>
      <c r="H57" s="31"/>
      <c r="I57" s="35"/>
      <c r="J57" s="31"/>
    </row>
    <row r="59" spans="2:10" ht="24" customHeight="1">
      <c r="B59" s="67" t="str">
        <f>"件数: "&amp;COUNTA(C8:C57)&amp;"件 / 交付計: "&amp;SUMIF(D8:D57,"交付",F8:F57)&amp;"枚 / 受領計: "&amp;SUMIF(D8:D57,"受領",F8:F57)&amp;"枚"</f>
        <v>件数: 0件 / 交付計: 0枚 / 受領計: 0枚</v>
      </c>
      <c r="C59" s="67"/>
      <c r="D59" s="67"/>
      <c r="E59" s="67"/>
      <c r="F59" s="67"/>
      <c r="G59" s="67"/>
      <c r="H59" s="67"/>
      <c r="I59" s="67"/>
      <c r="J59" s="67"/>
    </row>
    <row r="61" spans="2:10">
      <c r="B61" s="1" t="s">
        <v>117</v>
      </c>
      <c r="C61" s="1"/>
      <c r="D61" s="1"/>
      <c r="E61" s="1"/>
      <c r="F61" s="1"/>
      <c r="G61" s="1"/>
      <c r="H61" s="1"/>
      <c r="I61" s="1"/>
      <c r="J61" s="1"/>
    </row>
  </sheetData>
  <mergeCells count="4">
    <mergeCell ref="B2:F2"/>
    <mergeCell ref="B5:J5"/>
    <mergeCell ref="B59:J59"/>
    <mergeCell ref="B61:J61"/>
  </mergeCells>
  <phoneticPr fontId="39"/>
  <conditionalFormatting sqref="D8:D57">
    <cfRule type="cellIs" dxfId="7" priority="2" operator="equal">
      <formula>"交付"</formula>
    </cfRule>
    <cfRule type="cellIs" dxfId="6" priority="3" operator="equal">
      <formula>"受領"</formula>
    </cfRule>
  </conditionalFormatting>
  <dataValidations count="1">
    <dataValidation type="list" allowBlank="1" sqref="D8:D57" xr:uid="{00000000-0002-0000-0600-000000000000}">
      <formula1>"交付,受領"</formula1>
      <formula2>0</formula2>
    </dataValidation>
  </dataValidations>
  <pageMargins left="0.3" right="0.3" top="0.4" bottom="0.4" header="0.511811023622047" footer="0.511811023622047"/>
  <pageSetup paperSize="9"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I25"/>
  <sheetViews>
    <sheetView showGridLines="0" topLeftCell="A2" zoomScaleNormal="100" workbookViewId="0"/>
  </sheetViews>
  <sheetFormatPr defaultColWidth="8.7109375" defaultRowHeight="15"/>
  <cols>
    <col min="1" max="1" width="2" customWidth="1"/>
    <col min="2" max="2" width="14" customWidth="1"/>
    <col min="3" max="3" width="12" customWidth="1"/>
    <col min="4" max="6" width="14" customWidth="1"/>
    <col min="7" max="7" width="13" customWidth="1"/>
    <col min="8" max="8" width="14" customWidth="1"/>
    <col min="9" max="9" width="13" customWidth="1"/>
    <col min="10" max="10" width="4" customWidth="1"/>
  </cols>
  <sheetData>
    <row r="2" spans="2:9" ht="31.5" customHeight="1">
      <c r="B2" s="14" t="s">
        <v>169</v>
      </c>
      <c r="C2" s="14"/>
      <c r="D2" s="14"/>
      <c r="E2" s="14"/>
      <c r="F2" s="14"/>
      <c r="I2" s="21" t="s">
        <v>104</v>
      </c>
    </row>
    <row r="3" spans="2:9" ht="3.75" customHeight="1">
      <c r="B3" s="16"/>
      <c r="C3" s="16"/>
      <c r="D3" s="16"/>
      <c r="E3" s="16"/>
      <c r="F3" s="16"/>
      <c r="G3" s="16"/>
      <c r="H3" s="16"/>
      <c r="I3" s="16"/>
    </row>
    <row r="4" spans="2:9" ht="6" customHeight="1"/>
    <row r="5" spans="2:9" ht="21.75" customHeight="1">
      <c r="B5" s="63" t="s">
        <v>170</v>
      </c>
      <c r="C5" s="63"/>
      <c r="D5" s="63"/>
      <c r="E5" s="63"/>
      <c r="F5" s="63"/>
      <c r="G5" s="63"/>
      <c r="H5" s="63"/>
      <c r="I5" s="63"/>
    </row>
    <row r="6" spans="2:9" ht="21.75" customHeight="1">
      <c r="B6" s="22" t="s">
        <v>171</v>
      </c>
      <c r="C6" s="47"/>
      <c r="D6" s="63" t="s">
        <v>172</v>
      </c>
      <c r="E6" s="63"/>
      <c r="F6" s="63"/>
      <c r="G6" s="63"/>
      <c r="H6" s="63"/>
      <c r="I6" s="63"/>
    </row>
    <row r="7" spans="2:9" ht="7.5" customHeight="1"/>
    <row r="8" spans="2:9" ht="36" customHeight="1">
      <c r="B8" s="28" t="s">
        <v>173</v>
      </c>
      <c r="C8" s="28" t="s">
        <v>127</v>
      </c>
      <c r="D8" s="28" t="s">
        <v>129</v>
      </c>
      <c r="E8" s="28" t="s">
        <v>174</v>
      </c>
      <c r="F8" s="28" t="s">
        <v>175</v>
      </c>
      <c r="G8" s="28" t="s">
        <v>176</v>
      </c>
      <c r="H8" s="28" t="s">
        <v>177</v>
      </c>
      <c r="I8" s="28" t="s">
        <v>178</v>
      </c>
    </row>
    <row r="9" spans="2:9" ht="24" customHeight="1">
      <c r="B9" s="48" t="s">
        <v>179</v>
      </c>
      <c r="C9" s="49" t="str">
        <f>IF($C$6="","",SUMPRODUCT((YEAR(証紙購入台帳!$C$11:$C$60)=$C$6+0)*(MONTH(証紙購入台帳!$C$11:$C$60)=4)*(証紙購入台帳!$E$11:$E$60)))</f>
        <v/>
      </c>
      <c r="D9" s="50" t="str">
        <f>IF($C$6="","",C9*共通情報!$C$15)</f>
        <v/>
      </c>
      <c r="E9" s="49" t="str">
        <f>IF($C$6="","",SUMPRODUCT((YEAR(紙証紙_貼付記録!$C$12:$C$211)=$C$6+0)*(MONTH(紙証紙_貼付記録!$C$12:$C$211)=4)*(紙証紙_貼付記録!$F$12:$F$211)))</f>
        <v/>
      </c>
      <c r="F9" s="51" t="str">
        <f>IF($C$6="","",SUMPRODUCT((YEAR(電子証紙_就業日数!$D$8:$D$207)=$C$6+0)*(MONTH(電子証紙_就業日数!$D$8:$D$207)=4)*(電子証紙_就業日数!$F$8:$F$207)))</f>
        <v/>
      </c>
      <c r="G9" s="32" t="str">
        <f t="shared" ref="G9:G20" si="0">IF($C$6="","",IFERROR(E9+F9,0))</f>
        <v/>
      </c>
      <c r="H9" s="50" t="str">
        <f>IF($C$6="","",IFERROR(G9*共通情報!$C$15,0))</f>
        <v/>
      </c>
      <c r="I9" s="32" t="str">
        <f t="shared" ref="I9:I20" si="1">IF($C$6="","",IFERROR(C9-G9,0))</f>
        <v/>
      </c>
    </row>
    <row r="10" spans="2:9" ht="24" customHeight="1">
      <c r="B10" s="48" t="s">
        <v>180</v>
      </c>
      <c r="C10" s="49" t="str">
        <f>IF($C$6="","",SUMPRODUCT((YEAR(証紙購入台帳!$C$11:$C$60)=$C$6+0)*(MONTH(証紙購入台帳!$C$11:$C$60)=5)*(証紙購入台帳!$E$11:$E$60)))</f>
        <v/>
      </c>
      <c r="D10" s="50" t="str">
        <f>IF($C$6="","",C10*共通情報!$C$15)</f>
        <v/>
      </c>
      <c r="E10" s="49" t="str">
        <f>IF($C$6="","",SUMPRODUCT((YEAR(紙証紙_貼付記録!$C$12:$C$211)=$C$6+0)*(MONTH(紙証紙_貼付記録!$C$12:$C$211)=5)*(紙証紙_貼付記録!$F$12:$F$211)))</f>
        <v/>
      </c>
      <c r="F10" s="51" t="str">
        <f>IF($C$6="","",SUMPRODUCT((YEAR(電子証紙_就業日数!$D$8:$D$207)=$C$6+0)*(MONTH(電子証紙_就業日数!$D$8:$D$207)=5)*(電子証紙_就業日数!$F$8:$F$207)))</f>
        <v/>
      </c>
      <c r="G10" s="32" t="str">
        <f t="shared" si="0"/>
        <v/>
      </c>
      <c r="H10" s="50" t="str">
        <f>IF($C$6="","",IFERROR(G10*共通情報!$C$15,0))</f>
        <v/>
      </c>
      <c r="I10" s="32" t="str">
        <f t="shared" si="1"/>
        <v/>
      </c>
    </row>
    <row r="11" spans="2:9" ht="24" customHeight="1">
      <c r="B11" s="48" t="s">
        <v>181</v>
      </c>
      <c r="C11" s="49" t="str">
        <f>IF($C$6="","",SUMPRODUCT((YEAR(証紙購入台帳!$C$11:$C$60)=$C$6+0)*(MONTH(証紙購入台帳!$C$11:$C$60)=6)*(証紙購入台帳!$E$11:$E$60)))</f>
        <v/>
      </c>
      <c r="D11" s="50" t="str">
        <f>IF($C$6="","",C11*共通情報!$C$15)</f>
        <v/>
      </c>
      <c r="E11" s="49" t="str">
        <f>IF($C$6="","",SUMPRODUCT((YEAR(紙証紙_貼付記録!$C$12:$C$211)=$C$6+0)*(MONTH(紙証紙_貼付記録!$C$12:$C$211)=6)*(紙証紙_貼付記録!$F$12:$F$211)))</f>
        <v/>
      </c>
      <c r="F11" s="51" t="str">
        <f>IF($C$6="","",SUMPRODUCT((YEAR(電子証紙_就業日数!$D$8:$D$207)=$C$6+0)*(MONTH(電子証紙_就業日数!$D$8:$D$207)=6)*(電子証紙_就業日数!$F$8:$F$207)))</f>
        <v/>
      </c>
      <c r="G11" s="32" t="str">
        <f t="shared" si="0"/>
        <v/>
      </c>
      <c r="H11" s="50" t="str">
        <f>IF($C$6="","",IFERROR(G11*共通情報!$C$15,0))</f>
        <v/>
      </c>
      <c r="I11" s="32" t="str">
        <f t="shared" si="1"/>
        <v/>
      </c>
    </row>
    <row r="12" spans="2:9" ht="24" customHeight="1">
      <c r="B12" s="48" t="s">
        <v>182</v>
      </c>
      <c r="C12" s="49" t="str">
        <f>IF($C$6="","",SUMPRODUCT((YEAR(証紙購入台帳!$C$11:$C$60)=$C$6+0)*(MONTH(証紙購入台帳!$C$11:$C$60)=7)*(証紙購入台帳!$E$11:$E$60)))</f>
        <v/>
      </c>
      <c r="D12" s="50" t="str">
        <f>IF($C$6="","",C12*共通情報!$C$15)</f>
        <v/>
      </c>
      <c r="E12" s="49" t="str">
        <f>IF($C$6="","",SUMPRODUCT((YEAR(紙証紙_貼付記録!$C$12:$C$211)=$C$6+0)*(MONTH(紙証紙_貼付記録!$C$12:$C$211)=7)*(紙証紙_貼付記録!$F$12:$F$211)))</f>
        <v/>
      </c>
      <c r="F12" s="51" t="str">
        <f>IF($C$6="","",SUMPRODUCT((YEAR(電子証紙_就業日数!$D$8:$D$207)=$C$6+0)*(MONTH(電子証紙_就業日数!$D$8:$D$207)=7)*(電子証紙_就業日数!$F$8:$F$207)))</f>
        <v/>
      </c>
      <c r="G12" s="32" t="str">
        <f t="shared" si="0"/>
        <v/>
      </c>
      <c r="H12" s="50" t="str">
        <f>IF($C$6="","",IFERROR(G12*共通情報!$C$15,0))</f>
        <v/>
      </c>
      <c r="I12" s="32" t="str">
        <f t="shared" si="1"/>
        <v/>
      </c>
    </row>
    <row r="13" spans="2:9" ht="24" customHeight="1">
      <c r="B13" s="48" t="s">
        <v>183</v>
      </c>
      <c r="C13" s="49" t="str">
        <f>IF($C$6="","",SUMPRODUCT((YEAR(証紙購入台帳!$C$11:$C$60)=$C$6+0)*(MONTH(証紙購入台帳!$C$11:$C$60)=8)*(証紙購入台帳!$E$11:$E$60)))</f>
        <v/>
      </c>
      <c r="D13" s="50" t="str">
        <f>IF($C$6="","",C13*共通情報!$C$15)</f>
        <v/>
      </c>
      <c r="E13" s="49" t="str">
        <f>IF($C$6="","",SUMPRODUCT((YEAR(紙証紙_貼付記録!$C$12:$C$211)=$C$6+0)*(MONTH(紙証紙_貼付記録!$C$12:$C$211)=8)*(紙証紙_貼付記録!$F$12:$F$211)))</f>
        <v/>
      </c>
      <c r="F13" s="51" t="str">
        <f>IF($C$6="","",SUMPRODUCT((YEAR(電子証紙_就業日数!$D$8:$D$207)=$C$6+0)*(MONTH(電子証紙_就業日数!$D$8:$D$207)=8)*(電子証紙_就業日数!$F$8:$F$207)))</f>
        <v/>
      </c>
      <c r="G13" s="32" t="str">
        <f t="shared" si="0"/>
        <v/>
      </c>
      <c r="H13" s="50" t="str">
        <f>IF($C$6="","",IFERROR(G13*共通情報!$C$15,0))</f>
        <v/>
      </c>
      <c r="I13" s="32" t="str">
        <f t="shared" si="1"/>
        <v/>
      </c>
    </row>
    <row r="14" spans="2:9" ht="24" customHeight="1">
      <c r="B14" s="48" t="s">
        <v>184</v>
      </c>
      <c r="C14" s="49" t="str">
        <f>IF($C$6="","",SUMPRODUCT((YEAR(証紙購入台帳!$C$11:$C$60)=$C$6+0)*(MONTH(証紙購入台帳!$C$11:$C$60)=9)*(証紙購入台帳!$E$11:$E$60)))</f>
        <v/>
      </c>
      <c r="D14" s="50" t="str">
        <f>IF($C$6="","",C14*共通情報!$C$15)</f>
        <v/>
      </c>
      <c r="E14" s="49" t="str">
        <f>IF($C$6="","",SUMPRODUCT((YEAR(紙証紙_貼付記録!$C$12:$C$211)=$C$6+0)*(MONTH(紙証紙_貼付記録!$C$12:$C$211)=9)*(紙証紙_貼付記録!$F$12:$F$211)))</f>
        <v/>
      </c>
      <c r="F14" s="51" t="str">
        <f>IF($C$6="","",SUMPRODUCT((YEAR(電子証紙_就業日数!$D$8:$D$207)=$C$6+0)*(MONTH(電子証紙_就業日数!$D$8:$D$207)=9)*(電子証紙_就業日数!$F$8:$F$207)))</f>
        <v/>
      </c>
      <c r="G14" s="32" t="str">
        <f t="shared" si="0"/>
        <v/>
      </c>
      <c r="H14" s="50" t="str">
        <f>IF($C$6="","",IFERROR(G14*共通情報!$C$15,0))</f>
        <v/>
      </c>
      <c r="I14" s="32" t="str">
        <f t="shared" si="1"/>
        <v/>
      </c>
    </row>
    <row r="15" spans="2:9" ht="24" customHeight="1">
      <c r="B15" s="48" t="s">
        <v>185</v>
      </c>
      <c r="C15" s="49" t="str">
        <f>IF($C$6="","",SUMPRODUCT((YEAR(証紙購入台帳!$C$11:$C$60)=$C$6+0)*(MONTH(証紙購入台帳!$C$11:$C$60)=10)*(証紙購入台帳!$E$11:$E$60)))</f>
        <v/>
      </c>
      <c r="D15" s="50" t="str">
        <f>IF($C$6="","",C15*共通情報!$C$15)</f>
        <v/>
      </c>
      <c r="E15" s="49" t="str">
        <f>IF($C$6="","",SUMPRODUCT((YEAR(紙証紙_貼付記録!$C$12:$C$211)=$C$6+0)*(MONTH(紙証紙_貼付記録!$C$12:$C$211)=10)*(紙証紙_貼付記録!$F$12:$F$211)))</f>
        <v/>
      </c>
      <c r="F15" s="51" t="str">
        <f>IF($C$6="","",SUMPRODUCT((YEAR(電子証紙_就業日数!$D$8:$D$207)=$C$6+0)*(MONTH(電子証紙_就業日数!$D$8:$D$207)=10)*(電子証紙_就業日数!$F$8:$F$207)))</f>
        <v/>
      </c>
      <c r="G15" s="32" t="str">
        <f t="shared" si="0"/>
        <v/>
      </c>
      <c r="H15" s="50" t="str">
        <f>IF($C$6="","",IFERROR(G15*共通情報!$C$15,0))</f>
        <v/>
      </c>
      <c r="I15" s="32" t="str">
        <f t="shared" si="1"/>
        <v/>
      </c>
    </row>
    <row r="16" spans="2:9" ht="24" customHeight="1">
      <c r="B16" s="48" t="s">
        <v>186</v>
      </c>
      <c r="C16" s="49" t="str">
        <f>IF($C$6="","",SUMPRODUCT((YEAR(証紙購入台帳!$C$11:$C$60)=$C$6+0)*(MONTH(証紙購入台帳!$C$11:$C$60)=11)*(証紙購入台帳!$E$11:$E$60)))</f>
        <v/>
      </c>
      <c r="D16" s="50" t="str">
        <f>IF($C$6="","",C16*共通情報!$C$15)</f>
        <v/>
      </c>
      <c r="E16" s="49" t="str">
        <f>IF($C$6="","",SUMPRODUCT((YEAR(紙証紙_貼付記録!$C$12:$C$211)=$C$6+0)*(MONTH(紙証紙_貼付記録!$C$12:$C$211)=11)*(紙証紙_貼付記録!$F$12:$F$211)))</f>
        <v/>
      </c>
      <c r="F16" s="51" t="str">
        <f>IF($C$6="","",SUMPRODUCT((YEAR(電子証紙_就業日数!$D$8:$D$207)=$C$6+0)*(MONTH(電子証紙_就業日数!$D$8:$D$207)=11)*(電子証紙_就業日数!$F$8:$F$207)))</f>
        <v/>
      </c>
      <c r="G16" s="32" t="str">
        <f t="shared" si="0"/>
        <v/>
      </c>
      <c r="H16" s="50" t="str">
        <f>IF($C$6="","",IFERROR(G16*共通情報!$C$15,0))</f>
        <v/>
      </c>
      <c r="I16" s="32" t="str">
        <f t="shared" si="1"/>
        <v/>
      </c>
    </row>
    <row r="17" spans="2:9" ht="24" customHeight="1">
      <c r="B17" s="48" t="s">
        <v>187</v>
      </c>
      <c r="C17" s="49" t="str">
        <f>IF($C$6="","",SUMPRODUCT((YEAR(証紙購入台帳!$C$11:$C$60)=$C$6+0)*(MONTH(証紙購入台帳!$C$11:$C$60)=12)*(証紙購入台帳!$E$11:$E$60)))</f>
        <v/>
      </c>
      <c r="D17" s="50" t="str">
        <f>IF($C$6="","",C17*共通情報!$C$15)</f>
        <v/>
      </c>
      <c r="E17" s="49" t="str">
        <f>IF($C$6="","",SUMPRODUCT((YEAR(紙証紙_貼付記録!$C$12:$C$211)=$C$6+0)*(MONTH(紙証紙_貼付記録!$C$12:$C$211)=12)*(紙証紙_貼付記録!$F$12:$F$211)))</f>
        <v/>
      </c>
      <c r="F17" s="51" t="str">
        <f>IF($C$6="","",SUMPRODUCT((YEAR(電子証紙_就業日数!$D$8:$D$207)=$C$6+0)*(MONTH(電子証紙_就業日数!$D$8:$D$207)=12)*(電子証紙_就業日数!$F$8:$F$207)))</f>
        <v/>
      </c>
      <c r="G17" s="32" t="str">
        <f t="shared" si="0"/>
        <v/>
      </c>
      <c r="H17" s="50" t="str">
        <f>IF($C$6="","",IFERROR(G17*共通情報!$C$15,0))</f>
        <v/>
      </c>
      <c r="I17" s="32" t="str">
        <f t="shared" si="1"/>
        <v/>
      </c>
    </row>
    <row r="18" spans="2:9" ht="24" customHeight="1">
      <c r="B18" s="48" t="s">
        <v>188</v>
      </c>
      <c r="C18" s="49" t="str">
        <f>IF($C$6="","",SUMPRODUCT((YEAR(証紙購入台帳!$C$11:$C$60)=$C$6+1)*(MONTH(証紙購入台帳!$C$11:$C$60)=1)*(証紙購入台帳!$E$11:$E$60)))</f>
        <v/>
      </c>
      <c r="D18" s="50" t="str">
        <f>IF($C$6="","",C18*共通情報!$C$15)</f>
        <v/>
      </c>
      <c r="E18" s="49" t="str">
        <f>IF($C$6="","",SUMPRODUCT((YEAR(紙証紙_貼付記録!$C$12:$C$211)=$C$6+1)*(MONTH(紙証紙_貼付記録!$C$12:$C$211)=1)*(紙証紙_貼付記録!$F$12:$F$211)))</f>
        <v/>
      </c>
      <c r="F18" s="51" t="str">
        <f>IF($C$6="","",SUMPRODUCT((YEAR(電子証紙_就業日数!$D$8:$D$207)=$C$6+1)*(MONTH(電子証紙_就業日数!$D$8:$D$207)=1)*(電子証紙_就業日数!$F$8:$F$207)))</f>
        <v/>
      </c>
      <c r="G18" s="32" t="str">
        <f t="shared" si="0"/>
        <v/>
      </c>
      <c r="H18" s="50" t="str">
        <f>IF($C$6="","",IFERROR(G18*共通情報!$C$15,0))</f>
        <v/>
      </c>
      <c r="I18" s="32" t="str">
        <f t="shared" si="1"/>
        <v/>
      </c>
    </row>
    <row r="19" spans="2:9" ht="24" customHeight="1">
      <c r="B19" s="48" t="s">
        <v>189</v>
      </c>
      <c r="C19" s="49" t="str">
        <f>IF($C$6="","",SUMPRODUCT((YEAR(証紙購入台帳!$C$11:$C$60)=$C$6+1)*(MONTH(証紙購入台帳!$C$11:$C$60)=2)*(証紙購入台帳!$E$11:$E$60)))</f>
        <v/>
      </c>
      <c r="D19" s="50" t="str">
        <f>IF($C$6="","",C19*共通情報!$C$15)</f>
        <v/>
      </c>
      <c r="E19" s="49" t="str">
        <f>IF($C$6="","",SUMPRODUCT((YEAR(紙証紙_貼付記録!$C$12:$C$211)=$C$6+1)*(MONTH(紙証紙_貼付記録!$C$12:$C$211)=2)*(紙証紙_貼付記録!$F$12:$F$211)))</f>
        <v/>
      </c>
      <c r="F19" s="51" t="str">
        <f>IF($C$6="","",SUMPRODUCT((YEAR(電子証紙_就業日数!$D$8:$D$207)=$C$6+1)*(MONTH(電子証紙_就業日数!$D$8:$D$207)=2)*(電子証紙_就業日数!$F$8:$F$207)))</f>
        <v/>
      </c>
      <c r="G19" s="32" t="str">
        <f t="shared" si="0"/>
        <v/>
      </c>
      <c r="H19" s="50" t="str">
        <f>IF($C$6="","",IFERROR(G19*共通情報!$C$15,0))</f>
        <v/>
      </c>
      <c r="I19" s="32" t="str">
        <f t="shared" si="1"/>
        <v/>
      </c>
    </row>
    <row r="20" spans="2:9" ht="24" customHeight="1">
      <c r="B20" s="48" t="s">
        <v>190</v>
      </c>
      <c r="C20" s="49" t="str">
        <f>IF($C$6="","",SUMPRODUCT((YEAR(証紙購入台帳!$C$11:$C$60)=$C$6+1)*(MONTH(証紙購入台帳!$C$11:$C$60)=3)*(証紙購入台帳!$E$11:$E$60)))</f>
        <v/>
      </c>
      <c r="D20" s="50" t="str">
        <f>IF($C$6="","",C20*共通情報!$C$15)</f>
        <v/>
      </c>
      <c r="E20" s="49" t="str">
        <f>IF($C$6="","",SUMPRODUCT((YEAR(紙証紙_貼付記録!$C$12:$C$211)=$C$6+1)*(MONTH(紙証紙_貼付記録!$C$12:$C$211)=3)*(紙証紙_貼付記録!$F$12:$F$211)))</f>
        <v/>
      </c>
      <c r="F20" s="51" t="str">
        <f>IF($C$6="","",SUMPRODUCT((YEAR(電子証紙_就業日数!$D$8:$D$207)=$C$6+1)*(MONTH(電子証紙_就業日数!$D$8:$D$207)=3)*(電子証紙_就業日数!$F$8:$F$207)))</f>
        <v/>
      </c>
      <c r="G20" s="32" t="str">
        <f t="shared" si="0"/>
        <v/>
      </c>
      <c r="H20" s="50" t="str">
        <f>IF($C$6="","",IFERROR(G20*共通情報!$C$15,0))</f>
        <v/>
      </c>
      <c r="I20" s="32" t="str">
        <f t="shared" si="1"/>
        <v/>
      </c>
    </row>
    <row r="21" spans="2:9" ht="27.75" customHeight="1">
      <c r="B21" s="36" t="s">
        <v>191</v>
      </c>
      <c r="C21" s="37">
        <f t="shared" ref="C21:I21" si="2">IFERROR(SUM(C9:C20),0)</f>
        <v>0</v>
      </c>
      <c r="D21" s="39">
        <f t="shared" si="2"/>
        <v>0</v>
      </c>
      <c r="E21" s="37">
        <f t="shared" si="2"/>
        <v>0</v>
      </c>
      <c r="F21" s="46">
        <f t="shared" si="2"/>
        <v>0</v>
      </c>
      <c r="G21" s="37">
        <f t="shared" si="2"/>
        <v>0</v>
      </c>
      <c r="H21" s="39">
        <f t="shared" si="2"/>
        <v>0</v>
      </c>
      <c r="I21" s="37">
        <f t="shared" si="2"/>
        <v>0</v>
      </c>
    </row>
    <row r="22" spans="2:9" ht="7.5" customHeight="1"/>
    <row r="23" spans="2:9" ht="21.75" customHeight="1">
      <c r="B23" s="68" t="s">
        <v>192</v>
      </c>
      <c r="C23" s="68"/>
      <c r="D23" s="29" t="s">
        <v>193</v>
      </c>
      <c r="E23" s="52" t="s">
        <v>194</v>
      </c>
      <c r="F23" s="53" t="s">
        <v>195</v>
      </c>
      <c r="G23" s="63" t="s">
        <v>196</v>
      </c>
      <c r="H23" s="63"/>
      <c r="I23" s="63"/>
    </row>
    <row r="25" spans="2:9">
      <c r="B25" s="1" t="s">
        <v>117</v>
      </c>
      <c r="C25" s="1"/>
      <c r="D25" s="1"/>
      <c r="E25" s="1"/>
      <c r="F25" s="1"/>
      <c r="G25" s="1"/>
      <c r="H25" s="1"/>
      <c r="I25" s="1"/>
    </row>
  </sheetData>
  <mergeCells count="6">
    <mergeCell ref="B25:I25"/>
    <mergeCell ref="B2:F2"/>
    <mergeCell ref="B5:I5"/>
    <mergeCell ref="D6:I6"/>
    <mergeCell ref="B23:C23"/>
    <mergeCell ref="G23:I23"/>
  </mergeCells>
  <phoneticPr fontId="39"/>
  <conditionalFormatting sqref="I9:I20">
    <cfRule type="cellIs" dxfId="5" priority="2" operator="lessThan">
      <formula>0</formula>
    </cfRule>
    <cfRule type="cellIs" dxfId="4" priority="3" operator="greaterThan">
      <formula>0</formula>
    </cfRule>
  </conditionalFormatting>
  <pageMargins left="0.3" right="0.3" top="0.4" bottom="0.4" header="0.511811023622047" footer="0.511811023622047"/>
  <pageSetup paperSize="9"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C25"/>
  <sheetViews>
    <sheetView showGridLines="0" tabSelected="1" zoomScaleNormal="100" workbookViewId="0"/>
  </sheetViews>
  <sheetFormatPr defaultColWidth="8.7109375" defaultRowHeight="15"/>
  <cols>
    <col min="1" max="1" width="2" customWidth="1"/>
    <col min="2" max="2" width="31.85546875" customWidth="1"/>
    <col min="3" max="3" width="38.140625" customWidth="1"/>
    <col min="4" max="4" width="4" customWidth="1"/>
  </cols>
  <sheetData>
    <row r="2" spans="2:3" ht="31.5" customHeight="1">
      <c r="B2" s="14" t="s">
        <v>197</v>
      </c>
      <c r="C2" s="14"/>
    </row>
    <row r="3" spans="2:3" ht="3.75" customHeight="1">
      <c r="B3" s="16"/>
      <c r="C3" s="16"/>
    </row>
    <row r="4" spans="2:3" ht="12" customHeight="1"/>
    <row r="5" spans="2:3" ht="60" customHeight="1">
      <c r="B5" s="5" t="s">
        <v>198</v>
      </c>
      <c r="C5" s="5"/>
    </row>
    <row r="6" spans="2:3" ht="12" customHeight="1"/>
    <row r="7" spans="2:3" ht="27.75" customHeight="1">
      <c r="B7" s="13" t="s">
        <v>199</v>
      </c>
      <c r="C7" s="13"/>
    </row>
    <row r="8" spans="2:3" ht="36" customHeight="1">
      <c r="B8" s="54" t="s">
        <v>200</v>
      </c>
      <c r="C8" s="55">
        <f>SUM(証紙購入台帳!E11:E60)</f>
        <v>0</v>
      </c>
    </row>
    <row r="9" spans="2:3" ht="36" customHeight="1">
      <c r="B9" s="54" t="s">
        <v>201</v>
      </c>
      <c r="C9" s="55">
        <f>SUM(紙証紙_貼付記録!F12:F211)</f>
        <v>0</v>
      </c>
    </row>
    <row r="10" spans="2:3" ht="36" customHeight="1">
      <c r="B10" s="54" t="s">
        <v>202</v>
      </c>
      <c r="C10" s="56">
        <f>SUM(電子証紙_就業日数!F8:F207)</f>
        <v>0</v>
      </c>
    </row>
    <row r="11" spans="2:3" ht="36" customHeight="1">
      <c r="B11" s="54" t="s">
        <v>203</v>
      </c>
      <c r="C11" s="55">
        <f>SUM(紙証紙_貼付記録!F12:F211)+SUM(電子証紙_就業日数!F8:F207)</f>
        <v>0</v>
      </c>
    </row>
    <row r="12" spans="2:3" ht="36" customHeight="1">
      <c r="B12" s="54" t="s">
        <v>204</v>
      </c>
      <c r="C12" s="55">
        <f>SUM(証紙購入台帳!E11:E60)-SUM(紙証紙_貼付記録!F12:F211)-SUM(電子証紙_就業日数!F8:F207)</f>
        <v>0</v>
      </c>
    </row>
    <row r="13" spans="2:3" ht="36" customHeight="1">
      <c r="B13" s="54" t="s">
        <v>205</v>
      </c>
      <c r="C13" s="57">
        <f>SUM(証紙購入台帳!G11:G60)</f>
        <v>0</v>
      </c>
    </row>
    <row r="14" spans="2:3" ht="36" customHeight="1">
      <c r="B14" s="54" t="s">
        <v>206</v>
      </c>
      <c r="C14" s="57">
        <f>(SUM(紙証紙_貼付記録!F12:F211)+SUM(電子証紙_就業日数!F8:F207))*共通情報!$C$15</f>
        <v>0</v>
      </c>
    </row>
    <row r="15" spans="2:3" ht="36" customHeight="1">
      <c r="B15" s="54" t="s">
        <v>207</v>
      </c>
      <c r="C15" s="57">
        <f>SUM(証紙購入台帳!G11:G60)-(SUM(紙証紙_貼付記録!F12:F211)+SUM(電子証紙_就業日数!F8:F207))*共通情報!$C$15</f>
        <v>0</v>
      </c>
    </row>
    <row r="16" spans="2:3" ht="12" customHeight="1"/>
    <row r="17" spans="2:3" ht="27.75" customHeight="1">
      <c r="B17" s="13" t="s">
        <v>208</v>
      </c>
      <c r="C17" s="13"/>
    </row>
    <row r="18" spans="2:3" ht="60" customHeight="1">
      <c r="B18" s="58" t="s">
        <v>209</v>
      </c>
      <c r="C18" s="59" t="str">
        <f>IF(C12=0,"🟢 在庫差異なし（購入と貼付が一致）",IF(C12&gt;0,"🟡 未貼付分あり：" &amp; C12 &amp; "枚（要確認）","🔴 貼付過多：" &amp; ABS(C12) &amp; "枚（買い不足）"))</f>
        <v>🟢 在庫差異なし（購入と貼付が一致）</v>
      </c>
    </row>
    <row r="19" spans="2:3" ht="12" customHeight="1"/>
    <row r="20" spans="2:3" ht="27.75" customHeight="1">
      <c r="B20" s="13" t="s">
        <v>210</v>
      </c>
      <c r="C20" s="13"/>
    </row>
    <row r="21" spans="2:3" ht="30" customHeight="1">
      <c r="B21" s="69" t="s">
        <v>211</v>
      </c>
      <c r="C21" s="69"/>
    </row>
    <row r="22" spans="2:3" ht="30" customHeight="1">
      <c r="B22" s="69" t="s">
        <v>212</v>
      </c>
      <c r="C22" s="69"/>
    </row>
    <row r="23" spans="2:3" ht="30" customHeight="1">
      <c r="B23" s="69" t="s">
        <v>213</v>
      </c>
      <c r="C23" s="69"/>
    </row>
    <row r="24" spans="2:3" ht="12" customHeight="1"/>
    <row r="25" spans="2:3">
      <c r="B25" s="1" t="s">
        <v>117</v>
      </c>
      <c r="C25" s="1"/>
    </row>
  </sheetData>
  <mergeCells count="9">
    <mergeCell ref="B21:C21"/>
    <mergeCell ref="B22:C22"/>
    <mergeCell ref="B23:C23"/>
    <mergeCell ref="B25:C25"/>
    <mergeCell ref="B2:C2"/>
    <mergeCell ref="B5:C5"/>
    <mergeCell ref="B7:C7"/>
    <mergeCell ref="B17:C17"/>
    <mergeCell ref="B20:C20"/>
  </mergeCells>
  <phoneticPr fontId="39"/>
  <conditionalFormatting sqref="C12">
    <cfRule type="cellIs" dxfId="3" priority="2" operator="lessThan">
      <formula>0</formula>
    </cfRule>
    <cfRule type="cellIs" dxfId="2" priority="3" operator="greaterThan">
      <formula>0</formula>
    </cfRule>
  </conditionalFormatting>
  <conditionalFormatting sqref="C15">
    <cfRule type="cellIs" dxfId="1" priority="4" operator="lessThan">
      <formula>0</formula>
    </cfRule>
    <cfRule type="cellIs" dxfId="0" priority="5" operator="greaterThan">
      <formula>0</formula>
    </cfRule>
  </conditionalFormatting>
  <pageMargins left="0.3" right="0.3" top="0.4" bottom="0.4"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読んで使い方</vt:lpstr>
      <vt:lpstr>共通情報</vt:lpstr>
      <vt:lpstr>証紙購入台帳</vt:lpstr>
      <vt:lpstr>紙証紙_貼付記録</vt:lpstr>
      <vt:lpstr>電子証紙_就業日数</vt:lpstr>
      <vt:lpstr>現場別貼付表</vt:lpstr>
      <vt:lpstr>交付・受領記録</vt:lpstr>
      <vt:lpstr>年間サマリー</vt:lpstr>
      <vt:lpstr>在庫差異チェック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水越誠</cp:lastModifiedBy>
  <cp:revision>0</cp:revision>
  <dcterms:created xsi:type="dcterms:W3CDTF">2026-05-04T23:36:49Z</dcterms:created>
  <dcterms:modified xsi:type="dcterms:W3CDTF">2026-05-04T23:41:21Z</dcterms:modified>
  <dc:language>en-US</dc:language>
</cp:coreProperties>
</file>